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aiccm-my.sharepoint.com/personal/javier_aldecoa_madrid_org/Documents/OOGG TTP/Alcorcon/01_LICITACION_ALCORCON_OG_202407/20240726_OG_ALCORCON_V/"/>
    </mc:Choice>
  </mc:AlternateContent>
  <bookViews>
    <workbookView xWindow="2805" yWindow="1335" windowWidth="14910" windowHeight="6990"/>
  </bookViews>
  <sheets>
    <sheet name="MedicionesPresupuestoALCORCON" sheetId="5" r:id="rId1"/>
    <sheet name="Hoja1" sheetId="9" r:id="rId2"/>
    <sheet name="MedicionesPresupuestoALCORC (2" sheetId="8" state="hidden" r:id="rId3"/>
  </sheets>
  <definedNames>
    <definedName name="_xlnm._FilterDatabase" localSheetId="0" hidden="1">MedicionesPresupuestoALCORCON!$A$3:$R$559</definedName>
  </definedNames>
  <calcPr calcId="162913" fullPrecision="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J333" i="5" l="1"/>
  <c r="M146" i="5"/>
  <c r="K146" i="5"/>
  <c r="K36" i="5"/>
  <c r="M32" i="5"/>
  <c r="K32" i="5"/>
  <c r="M20" i="5"/>
  <c r="J26" i="5"/>
  <c r="M394" i="5"/>
  <c r="J139" i="5" l="1"/>
  <c r="J140" i="5" s="1"/>
  <c r="K136" i="5" s="1"/>
  <c r="M136" i="5" s="1"/>
  <c r="J144" i="5"/>
  <c r="J145" i="5" s="1"/>
  <c r="K141" i="5" s="1"/>
  <c r="M141" i="5" s="1"/>
  <c r="J7" i="5"/>
  <c r="J8" i="5" s="1"/>
  <c r="K5" i="5" s="1"/>
  <c r="M5" i="5" s="1"/>
  <c r="J11" i="5"/>
  <c r="J12" i="5" s="1"/>
  <c r="K9" i="5" s="1"/>
  <c r="M9" i="5" s="1"/>
  <c r="J15" i="5"/>
  <c r="J16" i="5" s="1"/>
  <c r="K13" i="5" s="1"/>
  <c r="M13" i="5" s="1"/>
  <c r="J515" i="5"/>
  <c r="J516" i="5" s="1"/>
  <c r="K513" i="5" s="1"/>
  <c r="M513" i="5" s="1"/>
  <c r="M512" i="5" s="1"/>
  <c r="M550" i="5" s="1"/>
  <c r="J192" i="5"/>
  <c r="J193" i="5" s="1"/>
  <c r="K190" i="5" s="1"/>
  <c r="M190" i="5" s="1"/>
  <c r="J338" i="5"/>
  <c r="J339" i="5" s="1"/>
  <c r="K334" i="5" s="1"/>
  <c r="M334" i="5" s="1"/>
  <c r="J149" i="5"/>
  <c r="J150" i="5" s="1"/>
  <c r="J92" i="5"/>
  <c r="J93" i="5"/>
  <c r="K90" i="5" s="1"/>
  <c r="M90" i="5" s="1"/>
  <c r="J108" i="5"/>
  <c r="J109" i="5"/>
  <c r="J99" i="5"/>
  <c r="J100" i="5"/>
  <c r="J416" i="5"/>
  <c r="J417" i="5" s="1"/>
  <c r="K414" i="5" s="1"/>
  <c r="M414" i="5" s="1"/>
  <c r="J420" i="5"/>
  <c r="J421" i="5" s="1"/>
  <c r="K418" i="5" s="1"/>
  <c r="M418" i="5" s="1"/>
  <c r="J424" i="5"/>
  <c r="J425" i="5" s="1"/>
  <c r="K422" i="5" s="1"/>
  <c r="M422" i="5" s="1"/>
  <c r="J428" i="5"/>
  <c r="J429" i="5" s="1"/>
  <c r="K426" i="5" s="1"/>
  <c r="M426" i="5" s="1"/>
  <c r="J432" i="5"/>
  <c r="J433" i="5" s="1"/>
  <c r="K430" i="5" s="1"/>
  <c r="M430" i="5" s="1"/>
  <c r="J436" i="5"/>
  <c r="J437" i="5" s="1"/>
  <c r="K434" i="5" s="1"/>
  <c r="M434" i="5" s="1"/>
  <c r="J440" i="5"/>
  <c r="J441" i="5" s="1"/>
  <c r="K438" i="5" s="1"/>
  <c r="M438" i="5" s="1"/>
  <c r="J444" i="5"/>
  <c r="J445" i="5" s="1"/>
  <c r="K442" i="5" s="1"/>
  <c r="M442" i="5" s="1"/>
  <c r="J448" i="5"/>
  <c r="J449" i="5"/>
  <c r="K446" i="5" s="1"/>
  <c r="M446" i="5" s="1"/>
  <c r="J452" i="5"/>
  <c r="J453" i="5" s="1"/>
  <c r="K450" i="5" s="1"/>
  <c r="M450" i="5" s="1"/>
  <c r="J456" i="5"/>
  <c r="J457" i="5" s="1"/>
  <c r="K454" i="5" s="1"/>
  <c r="M454" i="5" s="1"/>
  <c r="J460" i="5"/>
  <c r="J461" i="5" s="1"/>
  <c r="K458" i="5" s="1"/>
  <c r="M458" i="5" s="1"/>
  <c r="J464" i="5"/>
  <c r="J465" i="5" s="1"/>
  <c r="K462" i="5" s="1"/>
  <c r="M462" i="5" s="1"/>
  <c r="J468" i="5"/>
  <c r="J469" i="5" s="1"/>
  <c r="K466" i="5" s="1"/>
  <c r="M466" i="5" s="1"/>
  <c r="J472" i="5"/>
  <c r="J473" i="5"/>
  <c r="K470" i="5"/>
  <c r="M470" i="5" s="1"/>
  <c r="J476" i="5"/>
  <c r="J477" i="5" s="1"/>
  <c r="K474" i="5" s="1"/>
  <c r="M474" i="5" s="1"/>
  <c r="J480" i="5"/>
  <c r="J481" i="5" s="1"/>
  <c r="K478" i="5" s="1"/>
  <c r="M478" i="5" s="1"/>
  <c r="J484" i="5"/>
  <c r="J485" i="5" s="1"/>
  <c r="K482" i="5" s="1"/>
  <c r="M482" i="5" s="1"/>
  <c r="J488" i="5"/>
  <c r="J489" i="5" s="1"/>
  <c r="K486" i="5" s="1"/>
  <c r="M486" i="5" s="1"/>
  <c r="J492" i="5"/>
  <c r="J493" i="5" s="1"/>
  <c r="K490" i="5" s="1"/>
  <c r="M490" i="5" s="1"/>
  <c r="J496" i="5"/>
  <c r="J497" i="5" s="1"/>
  <c r="K494" i="5" s="1"/>
  <c r="M494" i="5" s="1"/>
  <c r="J504" i="5"/>
  <c r="J505" i="5" s="1"/>
  <c r="K498" i="5" s="1"/>
  <c r="M498" i="5" s="1"/>
  <c r="J508" i="5"/>
  <c r="J509" i="5" s="1"/>
  <c r="K506" i="5" s="1"/>
  <c r="M506" i="5" s="1"/>
  <c r="J386" i="5"/>
  <c r="J387" i="5" s="1"/>
  <c r="K384" i="5" s="1"/>
  <c r="M384" i="5" s="1"/>
  <c r="J390" i="5"/>
  <c r="J391" i="5" s="1"/>
  <c r="K388" i="5" s="1"/>
  <c r="M388" i="5" s="1"/>
  <c r="J353" i="5"/>
  <c r="J354" i="5"/>
  <c r="K351" i="5" s="1"/>
  <c r="M351" i="5" s="1"/>
  <c r="J357" i="5"/>
  <c r="J358" i="5" s="1"/>
  <c r="K355" i="5" s="1"/>
  <c r="M355" i="5" s="1"/>
  <c r="J361" i="5"/>
  <c r="J362" i="5" s="1"/>
  <c r="K359" i="5" s="1"/>
  <c r="M359" i="5" s="1"/>
  <c r="J365" i="5"/>
  <c r="J366" i="5" s="1"/>
  <c r="K363" i="5" s="1"/>
  <c r="M363" i="5" s="1"/>
  <c r="J369" i="5"/>
  <c r="J370" i="5" s="1"/>
  <c r="K367" i="5" s="1"/>
  <c r="M367" i="5" s="1"/>
  <c r="J373" i="5"/>
  <c r="J374" i="5"/>
  <c r="J375" i="5"/>
  <c r="J376" i="5"/>
  <c r="J377" i="5"/>
  <c r="J378" i="5"/>
  <c r="J382" i="5"/>
  <c r="J383" i="5"/>
  <c r="K380" i="5"/>
  <c r="M380" i="5" s="1"/>
  <c r="J327" i="5"/>
  <c r="J328" i="5"/>
  <c r="J329" i="5"/>
  <c r="J330" i="5"/>
  <c r="J331" i="5"/>
  <c r="J332" i="5"/>
  <c r="J342" i="5"/>
  <c r="J343" i="5" s="1"/>
  <c r="K340" i="5" s="1"/>
  <c r="M340" i="5" s="1"/>
  <c r="J346" i="5"/>
  <c r="J347" i="5"/>
  <c r="K344" i="5" s="1"/>
  <c r="M344" i="5" s="1"/>
  <c r="J199" i="5"/>
  <c r="J200" i="5"/>
  <c r="K197" i="5" s="1"/>
  <c r="M197" i="5" s="1"/>
  <c r="J203" i="5"/>
  <c r="J204" i="5" s="1"/>
  <c r="K201" i="5" s="1"/>
  <c r="M201" i="5" s="1"/>
  <c r="J207" i="5"/>
  <c r="J208" i="5" s="1"/>
  <c r="K205" i="5" s="1"/>
  <c r="M205" i="5" s="1"/>
  <c r="J211" i="5"/>
  <c r="J212" i="5" s="1"/>
  <c r="K209" i="5" s="1"/>
  <c r="M209" i="5" s="1"/>
  <c r="J215" i="5"/>
  <c r="J216" i="5" s="1"/>
  <c r="K213" i="5" s="1"/>
  <c r="M213" i="5" s="1"/>
  <c r="J219" i="5"/>
  <c r="J220" i="5"/>
  <c r="K217" i="5" s="1"/>
  <c r="M217" i="5" s="1"/>
  <c r="J223" i="5"/>
  <c r="J224" i="5" s="1"/>
  <c r="K221" i="5" s="1"/>
  <c r="M221" i="5" s="1"/>
  <c r="J227" i="5"/>
  <c r="J228" i="5" s="1"/>
  <c r="K225" i="5" s="1"/>
  <c r="M225" i="5" s="1"/>
  <c r="J231" i="5"/>
  <c r="J232" i="5"/>
  <c r="J233" i="5"/>
  <c r="J234" i="5"/>
  <c r="J235" i="5"/>
  <c r="J239" i="5"/>
  <c r="J240" i="5" s="1"/>
  <c r="K237" i="5" s="1"/>
  <c r="M237" i="5" s="1"/>
  <c r="J243" i="5"/>
  <c r="J244" i="5" s="1"/>
  <c r="K241" i="5" s="1"/>
  <c r="M241" i="5" s="1"/>
  <c r="J247" i="5"/>
  <c r="J248" i="5" s="1"/>
  <c r="K245" i="5" s="1"/>
  <c r="M245" i="5" s="1"/>
  <c r="J251" i="5"/>
  <c r="J252" i="5"/>
  <c r="K249" i="5" s="1"/>
  <c r="M249" i="5" s="1"/>
  <c r="J255" i="5"/>
  <c r="J256" i="5" s="1"/>
  <c r="K253" i="5" s="1"/>
  <c r="M253" i="5" s="1"/>
  <c r="J259" i="5"/>
  <c r="J260" i="5"/>
  <c r="J264" i="5"/>
  <c r="J265" i="5"/>
  <c r="J266" i="5"/>
  <c r="J267" i="5"/>
  <c r="J268" i="5"/>
  <c r="J272" i="5"/>
  <c r="J273" i="5"/>
  <c r="K270" i="5" s="1"/>
  <c r="M270" i="5" s="1"/>
  <c r="J276" i="5"/>
  <c r="J277" i="5" s="1"/>
  <c r="K274" i="5" s="1"/>
  <c r="M274" i="5" s="1"/>
  <c r="J280" i="5"/>
  <c r="J281" i="5" s="1"/>
  <c r="K278" i="5" s="1"/>
  <c r="M278" i="5" s="1"/>
  <c r="J284" i="5"/>
  <c r="J285" i="5" s="1"/>
  <c r="K282" i="5" s="1"/>
  <c r="M282" i="5" s="1"/>
  <c r="J288" i="5"/>
  <c r="J289" i="5"/>
  <c r="K286" i="5" s="1"/>
  <c r="M286" i="5" s="1"/>
  <c r="J292" i="5"/>
  <c r="J293" i="5" s="1"/>
  <c r="K290" i="5" s="1"/>
  <c r="M290" i="5" s="1"/>
  <c r="J296" i="5"/>
  <c r="J297" i="5"/>
  <c r="K294" i="5"/>
  <c r="M294" i="5" s="1"/>
  <c r="J300" i="5"/>
  <c r="J301" i="5" s="1"/>
  <c r="K298" i="5" s="1"/>
  <c r="M298" i="5" s="1"/>
  <c r="J304" i="5"/>
  <c r="J305" i="5" s="1"/>
  <c r="K302" i="5" s="1"/>
  <c r="M302" i="5" s="1"/>
  <c r="J308" i="5"/>
  <c r="J309" i="5" s="1"/>
  <c r="K306" i="5" s="1"/>
  <c r="M306" i="5" s="1"/>
  <c r="J312" i="5"/>
  <c r="J313" i="5" s="1"/>
  <c r="K310" i="5" s="1"/>
  <c r="M310" i="5" s="1"/>
  <c r="J316" i="5"/>
  <c r="J317" i="5" s="1"/>
  <c r="K314" i="5" s="1"/>
  <c r="M314" i="5" s="1"/>
  <c r="J320" i="5"/>
  <c r="J321" i="5" s="1"/>
  <c r="K318" i="5" s="1"/>
  <c r="M318" i="5" s="1"/>
  <c r="J164" i="5"/>
  <c r="J165" i="5" s="1"/>
  <c r="K162" i="5" s="1"/>
  <c r="M162" i="5" s="1"/>
  <c r="J168" i="5"/>
  <c r="J169" i="5" s="1"/>
  <c r="K166" i="5" s="1"/>
  <c r="M166" i="5" s="1"/>
  <c r="J172" i="5"/>
  <c r="J173" i="5" s="1"/>
  <c r="K170" i="5" s="1"/>
  <c r="M170" i="5" s="1"/>
  <c r="J176" i="5"/>
  <c r="J177" i="5" s="1"/>
  <c r="K174" i="5" s="1"/>
  <c r="M174" i="5" s="1"/>
  <c r="J180" i="5"/>
  <c r="J181" i="5" s="1"/>
  <c r="K178" i="5" s="1"/>
  <c r="M178" i="5" s="1"/>
  <c r="J184" i="5"/>
  <c r="J185" i="5" s="1"/>
  <c r="K182" i="5" s="1"/>
  <c r="M182" i="5" s="1"/>
  <c r="J188" i="5"/>
  <c r="J189" i="5" s="1"/>
  <c r="K186" i="5" s="1"/>
  <c r="M186" i="5" s="1"/>
  <c r="J397" i="5"/>
  <c r="J398" i="5" s="1"/>
  <c r="K395" i="5" s="1"/>
  <c r="M395" i="5" s="1"/>
  <c r="J401" i="5"/>
  <c r="J402" i="5"/>
  <c r="K399" i="5" s="1"/>
  <c r="M399" i="5" s="1"/>
  <c r="J405" i="5"/>
  <c r="J406" i="5" s="1"/>
  <c r="K403" i="5" s="1"/>
  <c r="M403" i="5" s="1"/>
  <c r="J409" i="5"/>
  <c r="J410" i="5" s="1"/>
  <c r="K407" i="5" s="1"/>
  <c r="M407" i="5" s="1"/>
  <c r="J104" i="5"/>
  <c r="J105" i="5" s="1"/>
  <c r="K102" i="5" s="1"/>
  <c r="M102" i="5" s="1"/>
  <c r="J81" i="5"/>
  <c r="J82" i="5"/>
  <c r="J83" i="5"/>
  <c r="J84" i="5"/>
  <c r="J48" i="5"/>
  <c r="J49" i="5"/>
  <c r="J22" i="5"/>
  <c r="J23" i="5"/>
  <c r="J24" i="5"/>
  <c r="J25" i="5"/>
  <c r="J29" i="5"/>
  <c r="J31" i="5" s="1"/>
  <c r="K27" i="5" s="1"/>
  <c r="M27" i="5" s="1"/>
  <c r="J30" i="5"/>
  <c r="J34" i="5"/>
  <c r="J35" i="5" s="1"/>
  <c r="J38" i="5"/>
  <c r="J39" i="5" s="1"/>
  <c r="M36" i="5" s="1"/>
  <c r="J42" i="5"/>
  <c r="J43" i="5"/>
  <c r="J44" i="5"/>
  <c r="J53" i="5"/>
  <c r="J55" i="5" s="1"/>
  <c r="K51" i="5" s="1"/>
  <c r="M51" i="5" s="1"/>
  <c r="J54" i="5"/>
  <c r="J58" i="5"/>
  <c r="J59" i="5"/>
  <c r="J60" i="5"/>
  <c r="J61" i="5"/>
  <c r="J62" i="5"/>
  <c r="J63" i="5"/>
  <c r="J64" i="5"/>
  <c r="J65" i="5"/>
  <c r="J66" i="5"/>
  <c r="J67" i="5"/>
  <c r="J68" i="5"/>
  <c r="J72" i="5"/>
  <c r="J73" i="5"/>
  <c r="J77" i="5"/>
  <c r="J78" i="5"/>
  <c r="K75" i="5" s="1"/>
  <c r="M75" i="5" s="1"/>
  <c r="J88" i="5"/>
  <c r="J89" i="5" s="1"/>
  <c r="K86" i="5" s="1"/>
  <c r="M86" i="5" s="1"/>
  <c r="J120" i="5"/>
  <c r="J121" i="5" s="1"/>
  <c r="K118" i="5" s="1"/>
  <c r="M118" i="5" s="1"/>
  <c r="J124" i="5"/>
  <c r="J125" i="5" s="1"/>
  <c r="K122" i="5" s="1"/>
  <c r="M122" i="5" s="1"/>
  <c r="J116" i="5"/>
  <c r="J117" i="5" s="1"/>
  <c r="K114" i="5" s="1"/>
  <c r="M114" i="5" s="1"/>
  <c r="J128" i="5"/>
  <c r="J129" i="5"/>
  <c r="J130" i="5"/>
  <c r="J131" i="5"/>
  <c r="J132" i="5"/>
  <c r="J133" i="5"/>
  <c r="J134" i="5"/>
  <c r="J153" i="5"/>
  <c r="J154" i="5" s="1"/>
  <c r="K151" i="5" s="1"/>
  <c r="M151" i="5" s="1"/>
  <c r="J157" i="5"/>
  <c r="J158" i="5" s="1"/>
  <c r="K155" i="5" s="1"/>
  <c r="M155" i="5" s="1"/>
  <c r="A1" i="9"/>
  <c r="J7" i="8"/>
  <c r="J8" i="8"/>
  <c r="A418" i="8"/>
  <c r="J407" i="8"/>
  <c r="J408" i="8"/>
  <c r="K405" i="8"/>
  <c r="M405" i="8"/>
  <c r="J403" i="8"/>
  <c r="J404" i="8"/>
  <c r="K401" i="8"/>
  <c r="M401" i="8"/>
  <c r="J396" i="8"/>
  <c r="J397" i="8"/>
  <c r="K394" i="8"/>
  <c r="M394" i="8"/>
  <c r="M393" i="8"/>
  <c r="M431" i="8"/>
  <c r="J390" i="8"/>
  <c r="J391" i="8"/>
  <c r="K388" i="8"/>
  <c r="M388" i="8"/>
  <c r="J386" i="8"/>
  <c r="J387" i="8"/>
  <c r="K384" i="8"/>
  <c r="M384" i="8"/>
  <c r="J382" i="8"/>
  <c r="J383" i="8"/>
  <c r="K380" i="8"/>
  <c r="M380" i="8"/>
  <c r="J378" i="8"/>
  <c r="J379" i="8"/>
  <c r="K376" i="8"/>
  <c r="M376" i="8"/>
  <c r="J374" i="8"/>
  <c r="J375" i="8"/>
  <c r="K372" i="8"/>
  <c r="M372" i="8"/>
  <c r="J370" i="8"/>
  <c r="J371" i="8"/>
  <c r="K368" i="8"/>
  <c r="M368" i="8"/>
  <c r="J366" i="8"/>
  <c r="J367" i="8"/>
  <c r="K364" i="8"/>
  <c r="M364" i="8"/>
  <c r="J362" i="8"/>
  <c r="J363" i="8"/>
  <c r="K360" i="8"/>
  <c r="M360" i="8"/>
  <c r="J358" i="8"/>
  <c r="J359" i="8"/>
  <c r="K356" i="8"/>
  <c r="M356" i="8"/>
  <c r="J354" i="8"/>
  <c r="J355" i="8"/>
  <c r="K352" i="8"/>
  <c r="M352" i="8"/>
  <c r="J350" i="8"/>
  <c r="J351" i="8"/>
  <c r="K348" i="8"/>
  <c r="M348" i="8"/>
  <c r="J346" i="8"/>
  <c r="J347" i="8"/>
  <c r="K344" i="8"/>
  <c r="M344" i="8"/>
  <c r="J342" i="8"/>
  <c r="J343" i="8"/>
  <c r="K340" i="8"/>
  <c r="M340" i="8"/>
  <c r="J338" i="8"/>
  <c r="J339" i="8"/>
  <c r="K336" i="8"/>
  <c r="M336" i="8"/>
  <c r="J334" i="8"/>
  <c r="J335" i="8"/>
  <c r="K332" i="8"/>
  <c r="M332" i="8"/>
  <c r="J330" i="8"/>
  <c r="J331" i="8"/>
  <c r="K328" i="8"/>
  <c r="M328" i="8"/>
  <c r="J326" i="8"/>
  <c r="J327" i="8"/>
  <c r="K324" i="8"/>
  <c r="M324" i="8"/>
  <c r="J322" i="8"/>
  <c r="J323" i="8"/>
  <c r="K320" i="8"/>
  <c r="M320" i="8"/>
  <c r="J318" i="8"/>
  <c r="J319" i="8"/>
  <c r="K316" i="8"/>
  <c r="M316" i="8"/>
  <c r="J314" i="8"/>
  <c r="J315" i="8"/>
  <c r="K312" i="8"/>
  <c r="M312" i="8"/>
  <c r="J310" i="8"/>
  <c r="J311" i="8"/>
  <c r="K308" i="8"/>
  <c r="M308" i="8"/>
  <c r="J306" i="8"/>
  <c r="J307" i="8"/>
  <c r="K304" i="8"/>
  <c r="M304" i="8"/>
  <c r="J302" i="8"/>
  <c r="J303" i="8"/>
  <c r="K300" i="8"/>
  <c r="M300" i="8"/>
  <c r="J298" i="8"/>
  <c r="J299" i="8"/>
  <c r="K296" i="8"/>
  <c r="M296" i="8"/>
  <c r="J294" i="8"/>
  <c r="J295" i="8"/>
  <c r="K292" i="8"/>
  <c r="M292" i="8"/>
  <c r="J287" i="8"/>
  <c r="J288" i="8"/>
  <c r="K285" i="8"/>
  <c r="M285" i="8"/>
  <c r="J283" i="8"/>
  <c r="J284" i="8"/>
  <c r="K281" i="8"/>
  <c r="M281" i="8"/>
  <c r="J276" i="8"/>
  <c r="J277" i="8"/>
  <c r="K274" i="8"/>
  <c r="M274" i="8"/>
  <c r="J272" i="8"/>
  <c r="J273" i="8"/>
  <c r="K270" i="8"/>
  <c r="M270" i="8"/>
  <c r="J268" i="8"/>
  <c r="J269" i="8"/>
  <c r="K266" i="8"/>
  <c r="M266" i="8"/>
  <c r="J261" i="8"/>
  <c r="J262" i="8"/>
  <c r="K259" i="8"/>
  <c r="M259" i="8"/>
  <c r="J257" i="8"/>
  <c r="J256" i="8"/>
  <c r="J255" i="8"/>
  <c r="J254" i="8"/>
  <c r="J247" i="8"/>
  <c r="J248" i="8"/>
  <c r="K245" i="8"/>
  <c r="M245" i="8"/>
  <c r="J243" i="8"/>
  <c r="J244" i="8"/>
  <c r="K241" i="8"/>
  <c r="M241" i="8"/>
  <c r="J239" i="8"/>
  <c r="J240" i="8"/>
  <c r="K237" i="8"/>
  <c r="M237" i="8"/>
  <c r="J235" i="8"/>
  <c r="J236" i="8"/>
  <c r="K233" i="8"/>
  <c r="M233" i="8"/>
  <c r="J231" i="8"/>
  <c r="J232" i="8"/>
  <c r="K229" i="8"/>
  <c r="M229" i="8"/>
  <c r="J227" i="8"/>
  <c r="J228" i="8"/>
  <c r="K225" i="8"/>
  <c r="M225" i="8"/>
  <c r="J223" i="8"/>
  <c r="J224" i="8"/>
  <c r="K221" i="8"/>
  <c r="M221" i="8"/>
  <c r="J219" i="8"/>
  <c r="J220" i="8"/>
  <c r="K217" i="8"/>
  <c r="M217" i="8"/>
  <c r="J215" i="8"/>
  <c r="J216" i="8"/>
  <c r="K213" i="8"/>
  <c r="M213" i="8"/>
  <c r="J211" i="8"/>
  <c r="J212" i="8"/>
  <c r="K209" i="8"/>
  <c r="M209" i="8"/>
  <c r="J207" i="8"/>
  <c r="J208" i="8"/>
  <c r="K205" i="8"/>
  <c r="M205" i="8"/>
  <c r="J203" i="8"/>
  <c r="J202" i="8"/>
  <c r="J201" i="8"/>
  <c r="J200" i="8"/>
  <c r="J199" i="8"/>
  <c r="J195" i="8"/>
  <c r="J196" i="8"/>
  <c r="K193" i="8"/>
  <c r="M193" i="8"/>
  <c r="J191" i="8"/>
  <c r="J192" i="8"/>
  <c r="K189" i="8"/>
  <c r="M189" i="8"/>
  <c r="J187" i="8"/>
  <c r="J188" i="8"/>
  <c r="K185" i="8"/>
  <c r="M185" i="8"/>
  <c r="J183" i="8"/>
  <c r="J184" i="8"/>
  <c r="K181" i="8"/>
  <c r="M181" i="8"/>
  <c r="J179" i="8"/>
  <c r="J180" i="8"/>
  <c r="K177" i="8"/>
  <c r="M177" i="8"/>
  <c r="J175" i="8"/>
  <c r="J176" i="8"/>
  <c r="K173" i="8"/>
  <c r="M173" i="8"/>
  <c r="J171" i="8"/>
  <c r="J170" i="8"/>
  <c r="J169" i="8"/>
  <c r="J168" i="8"/>
  <c r="J167" i="8"/>
  <c r="J163" i="8"/>
  <c r="J164" i="8"/>
  <c r="K161" i="8"/>
  <c r="M161" i="8"/>
  <c r="J159" i="8"/>
  <c r="J160" i="8"/>
  <c r="K157" i="8"/>
  <c r="M157" i="8"/>
  <c r="J155" i="8"/>
  <c r="J156" i="8"/>
  <c r="K153" i="8"/>
  <c r="M153" i="8"/>
  <c r="J151" i="8"/>
  <c r="J152" i="8"/>
  <c r="K149" i="8"/>
  <c r="M149" i="8"/>
  <c r="J147" i="8"/>
  <c r="J148" i="8"/>
  <c r="K145" i="8"/>
  <c r="M145" i="8"/>
  <c r="J143" i="8"/>
  <c r="J144" i="8"/>
  <c r="K141" i="8"/>
  <c r="M141" i="8"/>
  <c r="J136" i="8"/>
  <c r="J137" i="8"/>
  <c r="K134" i="8"/>
  <c r="M134" i="8"/>
  <c r="J132" i="8"/>
  <c r="J133" i="8"/>
  <c r="K130" i="8"/>
  <c r="M130" i="8"/>
  <c r="J128" i="8"/>
  <c r="J129" i="8"/>
  <c r="K126" i="8"/>
  <c r="M126" i="8"/>
  <c r="J124" i="8"/>
  <c r="J125" i="8"/>
  <c r="K122" i="8"/>
  <c r="M122" i="8"/>
  <c r="J120" i="8"/>
  <c r="J121" i="8"/>
  <c r="K118" i="8"/>
  <c r="M118" i="8"/>
  <c r="J113" i="8"/>
  <c r="J114" i="8"/>
  <c r="K111" i="8"/>
  <c r="M111" i="8"/>
  <c r="J109" i="8"/>
  <c r="K107" i="8"/>
  <c r="M107" i="8"/>
  <c r="J105" i="8"/>
  <c r="J106" i="8"/>
  <c r="M103" i="8"/>
  <c r="J101" i="8"/>
  <c r="J102" i="8"/>
  <c r="K99" i="8"/>
  <c r="M99" i="8"/>
  <c r="J97" i="8"/>
  <c r="J98" i="8"/>
  <c r="K95" i="8"/>
  <c r="M95" i="8"/>
  <c r="J90" i="8"/>
  <c r="J89" i="8"/>
  <c r="J88" i="8"/>
  <c r="J87" i="8"/>
  <c r="J83" i="8"/>
  <c r="J84" i="8"/>
  <c r="K81" i="8"/>
  <c r="M81" i="8"/>
  <c r="J79" i="8"/>
  <c r="J80" i="8"/>
  <c r="K77" i="8"/>
  <c r="M77" i="8"/>
  <c r="J75" i="8"/>
  <c r="J76" i="8"/>
  <c r="K73" i="8"/>
  <c r="M73" i="8"/>
  <c r="J68" i="8"/>
  <c r="J69" i="8"/>
  <c r="M66" i="8"/>
  <c r="J64" i="8"/>
  <c r="J65" i="8"/>
  <c r="M62" i="8"/>
  <c r="J60" i="8"/>
  <c r="J59" i="8"/>
  <c r="J58" i="8"/>
  <c r="J61" i="8"/>
  <c r="K56" i="8"/>
  <c r="M56" i="8"/>
  <c r="J54" i="8"/>
  <c r="J53" i="8"/>
  <c r="J52" i="8"/>
  <c r="J48" i="8"/>
  <c r="J49" i="8"/>
  <c r="K46" i="8"/>
  <c r="M46" i="8"/>
  <c r="J44" i="8"/>
  <c r="J43" i="8"/>
  <c r="J45" i="8"/>
  <c r="K41" i="8"/>
  <c r="M41" i="8"/>
  <c r="J39" i="8"/>
  <c r="J40" i="8"/>
  <c r="J35" i="8"/>
  <c r="J34" i="8"/>
  <c r="J33" i="8"/>
  <c r="J29" i="8"/>
  <c r="J28" i="8"/>
  <c r="J27" i="8"/>
  <c r="J30" i="8"/>
  <c r="K25" i="8"/>
  <c r="J20" i="8"/>
  <c r="J21" i="8"/>
  <c r="J16" i="8"/>
  <c r="J17" i="8"/>
  <c r="J12" i="8"/>
  <c r="J13" i="8"/>
  <c r="M400" i="8"/>
  <c r="M432" i="8"/>
  <c r="M280" i="8"/>
  <c r="M429" i="8"/>
  <c r="K37" i="8"/>
  <c r="M37" i="8"/>
  <c r="K18" i="8"/>
  <c r="M18" i="8"/>
  <c r="K14" i="8"/>
  <c r="M14" i="8"/>
  <c r="K10" i="8"/>
  <c r="M10" i="8"/>
  <c r="J9" i="8"/>
  <c r="K5" i="8"/>
  <c r="M5" i="8"/>
  <c r="M25" i="8"/>
  <c r="J204" i="8"/>
  <c r="K197" i="8"/>
  <c r="M197" i="8"/>
  <c r="J36" i="8"/>
  <c r="J172" i="8"/>
  <c r="K165" i="8"/>
  <c r="M165" i="8"/>
  <c r="J258" i="8"/>
  <c r="K252" i="8"/>
  <c r="M252" i="8"/>
  <c r="M251" i="8"/>
  <c r="M427" i="8"/>
  <c r="J55" i="8"/>
  <c r="K50" i="8"/>
  <c r="M50" i="8"/>
  <c r="J91" i="8"/>
  <c r="K85" i="8"/>
  <c r="M85" i="8"/>
  <c r="M72" i="8"/>
  <c r="M423" i="8"/>
  <c r="M117" i="8"/>
  <c r="M425" i="8"/>
  <c r="M291" i="8"/>
  <c r="M430" i="8"/>
  <c r="M265" i="8"/>
  <c r="M428" i="8"/>
  <c r="M94" i="8"/>
  <c r="M424" i="8"/>
  <c r="J110" i="8"/>
  <c r="M140" i="8"/>
  <c r="M426" i="8"/>
  <c r="K31" i="8"/>
  <c r="M31" i="8"/>
  <c r="M24" i="8"/>
  <c r="M422" i="8"/>
  <c r="M4" i="8"/>
  <c r="M421" i="8"/>
  <c r="M434" i="8"/>
  <c r="M435" i="8"/>
  <c r="M436" i="8"/>
  <c r="M437" i="8"/>
  <c r="M438" i="8"/>
  <c r="J526" i="5"/>
  <c r="J527" i="5" s="1"/>
  <c r="K524" i="5" s="1"/>
  <c r="M524" i="5" s="1"/>
  <c r="J522" i="5"/>
  <c r="J523" i="5" s="1"/>
  <c r="K520" i="5" s="1"/>
  <c r="M520" i="5" s="1"/>
  <c r="A537" i="5"/>
  <c r="J45" i="5" l="1"/>
  <c r="K40" i="5" s="1"/>
  <c r="M40" i="5" s="1"/>
  <c r="J69" i="5"/>
  <c r="K56" i="5" s="1"/>
  <c r="M56" i="5" s="1"/>
  <c r="K20" i="5"/>
  <c r="J261" i="5"/>
  <c r="K257" i="5" s="1"/>
  <c r="M257" i="5" s="1"/>
  <c r="J135" i="5"/>
  <c r="K126" i="5" s="1"/>
  <c r="M126" i="5" s="1"/>
  <c r="J269" i="5"/>
  <c r="K262" i="5" s="1"/>
  <c r="M262" i="5" s="1"/>
  <c r="M413" i="5"/>
  <c r="M549" i="5" s="1"/>
  <c r="J101" i="5"/>
  <c r="K97" i="5" s="1"/>
  <c r="M97" i="5" s="1"/>
  <c r="J110" i="5"/>
  <c r="K106" i="5" s="1"/>
  <c r="M106" i="5" s="1"/>
  <c r="J50" i="5"/>
  <c r="K46" i="5" s="1"/>
  <c r="M46" i="5" s="1"/>
  <c r="J379" i="5"/>
  <c r="K371" i="5" s="1"/>
  <c r="M371" i="5" s="1"/>
  <c r="M350" i="5" s="1"/>
  <c r="M547" i="5" s="1"/>
  <c r="J74" i="5"/>
  <c r="K70" i="5" s="1"/>
  <c r="M70" i="5" s="1"/>
  <c r="J85" i="5"/>
  <c r="K79" i="5" s="1"/>
  <c r="M79" i="5" s="1"/>
  <c r="K325" i="5"/>
  <c r="M325" i="5" s="1"/>
  <c r="M324" i="5" s="1"/>
  <c r="M546" i="5" s="1"/>
  <c r="J236" i="5"/>
  <c r="K229" i="5" s="1"/>
  <c r="M229" i="5" s="1"/>
  <c r="M96" i="5"/>
  <c r="M542" i="5" s="1"/>
  <c r="M548" i="5"/>
  <c r="M19" i="5"/>
  <c r="M541" i="5" s="1"/>
  <c r="M113" i="5"/>
  <c r="M543" i="5" s="1"/>
  <c r="M196" i="5"/>
  <c r="M545" i="5" s="1"/>
  <c r="M161" i="5"/>
  <c r="M544" i="5" s="1"/>
  <c r="M4" i="5"/>
  <c r="M540" i="5" s="1"/>
  <c r="M519" i="5"/>
  <c r="M551" i="5" s="1"/>
  <c r="M553" i="5" l="1"/>
  <c r="M555" i="5" l="1"/>
  <c r="M554" i="5"/>
  <c r="M556" i="5" s="1"/>
  <c r="M557" i="5" l="1"/>
  <c r="M558" i="5" s="1"/>
</calcChain>
</file>

<file path=xl/comments1.xml><?xml version="1.0" encoding="utf-8"?>
<comments xmlns="http://schemas.openxmlformats.org/spreadsheetml/2006/main">
  <authors>
    <author>Javier Aldecoa Martinez-Conde</author>
  </authors>
  <commentList>
    <comment ref="A3" authorId="0" shapeId="0">
      <text>
        <r>
          <rPr>
            <b/>
            <sz val="10"/>
            <color indexed="81"/>
            <rFont val="Tahoma"/>
            <family val="2"/>
          </rPr>
          <t>Código del concepto. Ver colores en "Entorno de trabajo: Apariencia"</t>
        </r>
      </text>
    </comment>
    <comment ref="B3" authorId="0" shapeId="0">
      <text>
        <r>
          <rPr>
            <b/>
            <sz val="10"/>
            <color indexed="81"/>
            <rFont val="Tahoma"/>
            <family val="2"/>
          </rPr>
          <t>Naturaleza del concepto (ver menú contextual)</t>
        </r>
      </text>
    </comment>
    <comment ref="C3" authorId="0" shapeId="0">
      <text>
        <r>
          <rPr>
            <b/>
            <sz val="10"/>
            <color indexed="81"/>
            <rFont val="Tahoma"/>
            <family val="2"/>
          </rPr>
          <t>Unidad principal de medida del concepto</t>
        </r>
      </text>
    </comment>
    <comment ref="D3" authorId="0" shapeId="0">
      <text>
        <r>
          <rPr>
            <b/>
            <sz val="10"/>
            <color indexed="81"/>
            <rFont val="Tahoma"/>
            <family val="2"/>
          </rPr>
          <t>Descripción corta. Ver colores en "Entorno de trabajo: Apariencia"</t>
        </r>
      </text>
    </comment>
    <comment ref="E3" authorId="0" shapeId="0">
      <text>
        <r>
          <rPr>
            <b/>
            <sz val="10"/>
            <color indexed="81"/>
            <rFont val="Tahoma"/>
            <family val="2"/>
          </rPr>
          <t>Descripción corta de la línea de medición</t>
        </r>
      </text>
    </comment>
    <comment ref="F3" authorId="0" shapeId="0">
      <text>
        <r>
          <rPr>
            <b/>
            <sz val="10"/>
            <color indexed="81"/>
            <rFont val="Tahoma"/>
            <family val="2"/>
          </rPr>
          <t>Columna A: Número de unidades iguales de la línea de medición</t>
        </r>
      </text>
    </comment>
    <comment ref="G3" authorId="0" shapeId="0">
      <text>
        <r>
          <rPr>
            <b/>
            <sz val="10"/>
            <color indexed="81"/>
            <rFont val="Tahoma"/>
            <family val="2"/>
          </rPr>
          <t>Columna B: Longitud de la línea de medición</t>
        </r>
      </text>
    </comment>
    <comment ref="H3" authorId="0" shapeId="0">
      <text>
        <r>
          <rPr>
            <b/>
            <sz val="10"/>
            <color indexed="81"/>
            <rFont val="Tahoma"/>
            <family val="2"/>
          </rPr>
          <t>Columna C: Anchura de la línea de medición</t>
        </r>
      </text>
    </comment>
    <comment ref="I3" authorId="0" shapeId="0">
      <text>
        <r>
          <rPr>
            <b/>
            <sz val="10"/>
            <color indexed="81"/>
            <rFont val="Tahoma"/>
            <family val="2"/>
          </rPr>
          <t>Columna D: Altura de la línea de medición</t>
        </r>
      </text>
    </comment>
    <comment ref="J3" authorId="0" shapeId="0">
      <text>
        <r>
          <rPr>
            <b/>
            <sz val="10"/>
            <color indexed="81"/>
            <rFont val="Tahoma"/>
            <family val="2"/>
          </rPr>
          <t>Resultado de la línea de medición Verde: referencia a otra medición</t>
        </r>
      </text>
    </comment>
    <comment ref="K3" authorId="0" shapeId="0">
      <text>
        <r>
          <rPr>
            <b/>
            <sz val="10"/>
            <color indexed="81"/>
            <rFont val="Tahoma"/>
            <family val="2"/>
          </rPr>
          <t>Rendimiento o cantidad presupuestada</t>
        </r>
      </text>
    </comment>
    <comment ref="L3" authorId="0" shapeId="0">
      <text>
        <r>
          <rPr>
            <b/>
            <sz val="10"/>
            <color indexed="81"/>
            <rFont val="Tahoma"/>
            <family val="2"/>
          </rPr>
          <t>Precio unitario en el presupuesto</t>
        </r>
      </text>
    </comment>
    <comment ref="M3" authorId="0" shapeId="0">
      <text>
        <r>
          <rPr>
            <b/>
            <sz val="10"/>
            <color indexed="81"/>
            <rFont val="Tahoma"/>
            <family val="2"/>
          </rPr>
          <t>Importe del presupuesto</t>
        </r>
      </text>
    </comment>
  </commentList>
</comments>
</file>

<file path=xl/comments2.xml><?xml version="1.0" encoding="utf-8"?>
<comments xmlns="http://schemas.openxmlformats.org/spreadsheetml/2006/main">
  <authors>
    <author>Javier Aldecoa Martinez-Conde</author>
  </authors>
  <commentList>
    <comment ref="A3" authorId="0" shapeId="0">
      <text>
        <r>
          <rPr>
            <b/>
            <sz val="10"/>
            <color indexed="81"/>
            <rFont val="Tahoma"/>
            <family val="2"/>
          </rPr>
          <t>Código del concepto. Ver colores en "Entorno de trabajo: Apariencia"</t>
        </r>
      </text>
    </comment>
    <comment ref="B3" authorId="0" shapeId="0">
      <text>
        <r>
          <rPr>
            <b/>
            <sz val="10"/>
            <color indexed="81"/>
            <rFont val="Tahoma"/>
            <family val="2"/>
          </rPr>
          <t>Naturaleza del concepto (ver menú contextual)</t>
        </r>
      </text>
    </comment>
    <comment ref="C3" authorId="0" shapeId="0">
      <text>
        <r>
          <rPr>
            <b/>
            <sz val="10"/>
            <color indexed="81"/>
            <rFont val="Tahoma"/>
            <family val="2"/>
          </rPr>
          <t>Unidad principal de medida del concepto</t>
        </r>
      </text>
    </comment>
    <comment ref="D3" authorId="0" shapeId="0">
      <text>
        <r>
          <rPr>
            <b/>
            <sz val="10"/>
            <color indexed="81"/>
            <rFont val="Tahoma"/>
            <family val="2"/>
          </rPr>
          <t>Descripción corta. Ver colores en "Entorno de trabajo: Apariencia"</t>
        </r>
      </text>
    </comment>
    <comment ref="E3" authorId="0" shapeId="0">
      <text>
        <r>
          <rPr>
            <b/>
            <sz val="10"/>
            <color indexed="81"/>
            <rFont val="Tahoma"/>
            <family val="2"/>
          </rPr>
          <t>Descripción corta de la línea de medición</t>
        </r>
      </text>
    </comment>
    <comment ref="F3" authorId="0" shapeId="0">
      <text>
        <r>
          <rPr>
            <b/>
            <sz val="10"/>
            <color indexed="81"/>
            <rFont val="Tahoma"/>
            <family val="2"/>
          </rPr>
          <t>Columna A: Número de unidades iguales de la línea de medición</t>
        </r>
      </text>
    </comment>
    <comment ref="G3" authorId="0" shapeId="0">
      <text>
        <r>
          <rPr>
            <b/>
            <sz val="10"/>
            <color indexed="81"/>
            <rFont val="Tahoma"/>
            <family val="2"/>
          </rPr>
          <t>Columna B: Longitud de la línea de medición</t>
        </r>
      </text>
    </comment>
    <comment ref="H3" authorId="0" shapeId="0">
      <text>
        <r>
          <rPr>
            <b/>
            <sz val="10"/>
            <color indexed="81"/>
            <rFont val="Tahoma"/>
            <family val="2"/>
          </rPr>
          <t>Columna C: Anchura de la línea de medición</t>
        </r>
      </text>
    </comment>
    <comment ref="I3" authorId="0" shapeId="0">
      <text>
        <r>
          <rPr>
            <b/>
            <sz val="10"/>
            <color indexed="81"/>
            <rFont val="Tahoma"/>
            <family val="2"/>
          </rPr>
          <t>Columna D: Altura de la línea de medición</t>
        </r>
      </text>
    </comment>
    <comment ref="J3" authorId="0" shapeId="0">
      <text>
        <r>
          <rPr>
            <b/>
            <sz val="10"/>
            <color indexed="81"/>
            <rFont val="Tahoma"/>
            <family val="2"/>
          </rPr>
          <t>Resultado de la línea de medición Verde: referencia a otra medición</t>
        </r>
      </text>
    </comment>
    <comment ref="K3" authorId="0" shapeId="0">
      <text>
        <r>
          <rPr>
            <b/>
            <sz val="10"/>
            <color indexed="81"/>
            <rFont val="Tahoma"/>
            <family val="2"/>
          </rPr>
          <t>Rendimiento o cantidad presupuestada</t>
        </r>
      </text>
    </comment>
    <comment ref="L3" authorId="0" shapeId="0">
      <text>
        <r>
          <rPr>
            <b/>
            <sz val="10"/>
            <color indexed="81"/>
            <rFont val="Tahoma"/>
            <family val="2"/>
          </rPr>
          <t>Precio unitario en el presupuesto</t>
        </r>
      </text>
    </comment>
    <comment ref="M3" authorId="0" shapeId="0">
      <text>
        <r>
          <rPr>
            <b/>
            <sz val="10"/>
            <color indexed="81"/>
            <rFont val="Tahoma"/>
            <family val="2"/>
          </rPr>
          <t>Importe del presupuesto</t>
        </r>
      </text>
    </comment>
  </commentList>
</comments>
</file>

<file path=xl/sharedStrings.xml><?xml version="1.0" encoding="utf-8"?>
<sst xmlns="http://schemas.openxmlformats.org/spreadsheetml/2006/main" count="1319" uniqueCount="600">
  <si>
    <t>Presupuesto</t>
  </si>
  <si>
    <t>Código</t>
  </si>
  <si>
    <t>Resumen</t>
  </si>
  <si>
    <t>ImpPres</t>
  </si>
  <si>
    <t>NatC</t>
  </si>
  <si>
    <t>Ud</t>
  </si>
  <si>
    <t>CanPres</t>
  </si>
  <si>
    <t>Pres</t>
  </si>
  <si>
    <t>Comentario</t>
  </si>
  <si>
    <t>N</t>
  </si>
  <si>
    <t>Altura</t>
  </si>
  <si>
    <t>Cantidad</t>
  </si>
  <si>
    <t xml:space="preserve">01                </t>
  </si>
  <si>
    <t>ACTUACIONES PREVIAS</t>
  </si>
  <si>
    <t>Capítulo</t>
  </si>
  <si>
    <t/>
  </si>
  <si>
    <t>Partida</t>
  </si>
  <si>
    <t>m</t>
  </si>
  <si>
    <t>m2</t>
  </si>
  <si>
    <t>ud</t>
  </si>
  <si>
    <t xml:space="preserve">02                </t>
  </si>
  <si>
    <t>Almacén</t>
  </si>
  <si>
    <t>Aseo</t>
  </si>
  <si>
    <t>P. PLAST. VINÍLICA LISA MATE LAV.MÁX.CALID.</t>
  </si>
  <si>
    <t>Pintura plástica vinílica lisa mate lavable máxima calidad en blanco o pigmentada, sobre paramentos horizontales y verticales, dos manos, incluso mano de imprimación y plastecido.</t>
  </si>
  <si>
    <t>LIMPIEZA DE OBRA</t>
  </si>
  <si>
    <t>GESTIÓN DE RESIDUOS</t>
  </si>
  <si>
    <t>SEGURIDAD Y SALUD</t>
  </si>
  <si>
    <t>RODAPIÉ GRES PORCELÁNICO 15cm</t>
  </si>
  <si>
    <t>CONJ.ACCESORIOS PORC. P/EMPOTR.</t>
  </si>
  <si>
    <t>SECAMANOS ELÉCT. c/PULS. 1650W. ABS.BLA.</t>
  </si>
  <si>
    <t>Suministro y colocación de conjunto de accesorios de baño, en acero liso, compuesto por: 1 toallero, 2 portarrollos, 1 percha, 1 escobilla; montados y limpios.</t>
  </si>
  <si>
    <t>COORDINADOR</t>
  </si>
  <si>
    <t>PEM</t>
  </si>
  <si>
    <t>GG y BI</t>
  </si>
  <si>
    <t>PRESUPUESTO DE CONTRATA</t>
  </si>
  <si>
    <t>IVA</t>
  </si>
  <si>
    <t>TOTAL LICITACIÓN</t>
  </si>
  <si>
    <t>PRESUPUESTO RESUMEN POR CAPÍTULOS</t>
  </si>
  <si>
    <t>DOSIFIC. JABÓN ACERO 1 L. C/CERRAD.</t>
  </si>
  <si>
    <t>02.01</t>
  </si>
  <si>
    <t>02.02</t>
  </si>
  <si>
    <t>02.03</t>
  </si>
  <si>
    <t>02.04</t>
  </si>
  <si>
    <t>02.05</t>
  </si>
  <si>
    <t>02.06</t>
  </si>
  <si>
    <t>RECIBIDO CERCOS EN TABIQUES PLADUR</t>
  </si>
  <si>
    <t>Recibido y aplomado de cercos o precercos de cualquier material en tabiques de Pladur, totalmente colocado y aplomado. Incluso material auxiliar, limpieza y medios auxiliares. Medida la superficie realmente ejecutada.</t>
  </si>
  <si>
    <t>FAJA PERIMETRAL DE PLADUR</t>
  </si>
  <si>
    <t>TRASDOS.AUTOPORT.e=72mm./600(13+13+46)</t>
  </si>
  <si>
    <t xml:space="preserve">AYUDA ALBAÑ. INST. </t>
  </si>
  <si>
    <t>Trasdosado autoportante formado por montantes separados 600 mm y canales de perfiles de chapa de acero galvanizado de 46 mm, atornillado por la cara externa dos placas de yeso laminado resistente al fuego e hidrófugo de 13 mm de espesor con un ancho total de 72 mm, con aislamiento de fibra de vidrio. I/p.p. de tratamiento de huecos, paso de instalaciones, tornillería, pastas de agarre y juntas, cintas para juntas, anclajes para suelo y techo, limpieza y medios auxiliares. Totalmente terminado y listo para imprimar y pintar o decorar. Según NTE-PTP, UNE 102040 IN  y ATEDY. Medido deduciendo los huecos de superficie mayor de 1 m2.</t>
  </si>
  <si>
    <t>Coordinador de seguridad y salud durante toda la vigencia de la obra que realice las labores de coordinación en dicha materia representrando a la propiedad y formando parte de la dirección facultativa de las obras.</t>
  </si>
  <si>
    <t>01.01</t>
  </si>
  <si>
    <t xml:space="preserve">03                </t>
  </si>
  <si>
    <t>PC</t>
  </si>
  <si>
    <t>Total</t>
  </si>
  <si>
    <t>Long.</t>
  </si>
  <si>
    <t>Anch.</t>
  </si>
  <si>
    <t>Puerta</t>
  </si>
  <si>
    <t>DEMOL.REVESTIMIENTO PAREDES</t>
  </si>
  <si>
    <t>ALBAÑILERÍA</t>
  </si>
  <si>
    <t>03.01</t>
  </si>
  <si>
    <t>03.02</t>
  </si>
  <si>
    <t>SOLADOS</t>
  </si>
  <si>
    <t xml:space="preserve">04                </t>
  </si>
  <si>
    <t>CARPINTERÍA</t>
  </si>
  <si>
    <t xml:space="preserve">05                </t>
  </si>
  <si>
    <t>05.02</t>
  </si>
  <si>
    <t>05.03</t>
  </si>
  <si>
    <t xml:space="preserve">06                </t>
  </si>
  <si>
    <t>06.01</t>
  </si>
  <si>
    <t>06.02</t>
  </si>
  <si>
    <t xml:space="preserve">07                </t>
  </si>
  <si>
    <t>ELECTRICIDAD</t>
  </si>
  <si>
    <t>COMUNICACIONES</t>
  </si>
  <si>
    <t>PROTECCIÓN CONTRA INCENDIOS</t>
  </si>
  <si>
    <t>CLIMATIZACIÓN</t>
  </si>
  <si>
    <t>IMAGEN CORPORATIVA ACCESIBLE</t>
  </si>
  <si>
    <t>Maquetación, suministro e instalacion de imagen corporativa mediante la realización de vinilos colocados sobre vidrios y chapas y cartelería sobre paredes según planos y cumpliendo las especificaciones de la normativa vigente en materia de promoción  de la accesibilidad universal y eliminación de las barreras arquitectónicas.</t>
  </si>
  <si>
    <t>ml</t>
  </si>
  <si>
    <t>VARIOS</t>
  </si>
  <si>
    <t>FONTANERÍA Y SANEAMIENTO</t>
  </si>
  <si>
    <t xml:space="preserve">04.01       </t>
  </si>
  <si>
    <t>05.01</t>
  </si>
  <si>
    <t>05.04</t>
  </si>
  <si>
    <t>06.03</t>
  </si>
  <si>
    <t>06.04</t>
  </si>
  <si>
    <t>06.05</t>
  </si>
  <si>
    <t>06.06</t>
  </si>
  <si>
    <t>06.07</t>
  </si>
  <si>
    <t>06.08</t>
  </si>
  <si>
    <t>06.09</t>
  </si>
  <si>
    <t>06.10</t>
  </si>
  <si>
    <t>06.11</t>
  </si>
  <si>
    <t>07.01</t>
  </si>
  <si>
    <t>07.02</t>
  </si>
  <si>
    <t xml:space="preserve">08                </t>
  </si>
  <si>
    <t>08.01</t>
  </si>
  <si>
    <t>08.02</t>
  </si>
  <si>
    <t>08.03</t>
  </si>
  <si>
    <t xml:space="preserve">09                </t>
  </si>
  <si>
    <t>09.01</t>
  </si>
  <si>
    <t>09.02</t>
  </si>
  <si>
    <t xml:space="preserve">10                </t>
  </si>
  <si>
    <t>10.01</t>
  </si>
  <si>
    <t>10.02</t>
  </si>
  <si>
    <t>10.03</t>
  </si>
  <si>
    <t>10.04</t>
  </si>
  <si>
    <t>10.05</t>
  </si>
  <si>
    <t>10.06</t>
  </si>
  <si>
    <t>10.07</t>
  </si>
  <si>
    <t xml:space="preserve">11               </t>
  </si>
  <si>
    <t xml:space="preserve">12             </t>
  </si>
  <si>
    <t xml:space="preserve">12.01             </t>
  </si>
  <si>
    <t xml:space="preserve">12.02           </t>
  </si>
  <si>
    <t>04.03</t>
  </si>
  <si>
    <t>ARMARIO BAJO</t>
  </si>
  <si>
    <t>ARMARIO ALTO</t>
  </si>
  <si>
    <t>ACCESO MOSTRADOR</t>
  </si>
  <si>
    <t>SILLA TRABAJO</t>
  </si>
  <si>
    <t>CAJA FUERTE</t>
  </si>
  <si>
    <t>11.01</t>
  </si>
  <si>
    <t>CAJONERA</t>
  </si>
  <si>
    <t>Puesto operativo compuesto según especificaciones técnicas definidas. Compuesto de 1 CPU (incluyendo ratón, teclado y webcam, lector de tarjetas, impresora évolis de tarjetas homologados y aceptados previamente por la propiedad.</t>
  </si>
  <si>
    <t>Limpieza final de obra, desprendiendo morteros adheridos en suelos,barrido, retiradad de escombros a pie de carga, i/p.p. productos de limpieza y medios auxiliares. Medido el metro cuadrado construido.</t>
  </si>
  <si>
    <t>DETECTOR BILLETES FALSOS</t>
  </si>
  <si>
    <t>Faja perimetral de pladur para falsos techos desmontables o lisos según planos, colocado sobre una estructura oculta de acero galvanizado, formada por perfiles T/C de 47 mm. cada 40 cm. y perfilería, i/replanteo auxiliar, accesorios de fijación, nivelación y repaso de juntas con cinta y pasta, montaje y desmontaje de andamios, terminado s/NTE-RTC, medido en su longitud. 
Se incluye mantenimiento de la faja perimetral existente y reposición de zonas alteradas.</t>
  </si>
  <si>
    <t>MÓDULO MOSTRADOR</t>
  </si>
  <si>
    <t>Ayuda de albañilería a instalación de electricidad, telecomunicaciones, climatización, protección contraincendios, fontanería y especiales, incluyendo mano de obra en carga y descarga, materiales, apertura y tapado de rozas, recibidos, remates y ayudas a puesta a tierra, caja general de protección, línea general de alimentación, contador en fachada, derivaciones individuales y cuadros de mando y protección,  i/p.p. material auxiliar, limpieza y medios auxiliares.</t>
  </si>
  <si>
    <t>PAPELERA &gt;15L</t>
  </si>
  <si>
    <t>PAPELERA ACERO 10L</t>
  </si>
  <si>
    <t>Dosificador de jabón de acero inoxidable 18/10, con capacidad de 1 l. y cerradura antirrobo, instalados con tacos de plástico y tornillos a la pared.</t>
  </si>
  <si>
    <t>GESTIÓN DE RESIDUOS. GENERADOS INST.</t>
  </si>
  <si>
    <t>03</t>
  </si>
  <si>
    <t>05</t>
  </si>
  <si>
    <t>06</t>
  </si>
  <si>
    <t>CLIMATIZACION</t>
  </si>
  <si>
    <t>07</t>
  </si>
  <si>
    <t>08</t>
  </si>
  <si>
    <t>09</t>
  </si>
  <si>
    <t>01</t>
  </si>
  <si>
    <t>02</t>
  </si>
  <si>
    <t>04</t>
  </si>
  <si>
    <t>10</t>
  </si>
  <si>
    <t>11</t>
  </si>
  <si>
    <t>12</t>
  </si>
  <si>
    <t>02.08</t>
  </si>
  <si>
    <t>04.02</t>
  </si>
  <si>
    <t>04.04</t>
  </si>
  <si>
    <t>04.05</t>
  </si>
  <si>
    <t>06.12</t>
  </si>
  <si>
    <t>06.13</t>
  </si>
  <si>
    <t>06.14</t>
  </si>
  <si>
    <t>06.15</t>
  </si>
  <si>
    <t>06.16</t>
  </si>
  <si>
    <t>06.17</t>
  </si>
  <si>
    <t>06.18</t>
  </si>
  <si>
    <t>06.19</t>
  </si>
  <si>
    <t>06.20</t>
  </si>
  <si>
    <t>10.08</t>
  </si>
  <si>
    <t>10.09</t>
  </si>
  <si>
    <t>10.12</t>
  </si>
  <si>
    <t>10.13</t>
  </si>
  <si>
    <t>10.14</t>
  </si>
  <si>
    <t>10.15</t>
  </si>
  <si>
    <t>10.16</t>
  </si>
  <si>
    <t>10.17</t>
  </si>
  <si>
    <t>10.18</t>
  </si>
  <si>
    <t>Demolición de revestimientos, por medios manuales, incluso limpieza y retirada de escombros a pie de carga, con transporte al vertedero y con p.p. de medios auxiliares, s/RCDs.</t>
  </si>
  <si>
    <t>Puerta de paso ciega normalizada de 82x205 cm de paso libre, lacada en color blanco,  incluso precerco de pino 70x35 mm., galce o cerco visto de DM hidrófugo lacado 70x30 mm., tapajuntas moldeados de DM fidrófugo lacado 70x10 mm. en ambas caras, y herrajes de colgar y de cierre en acero inox. y manivelas de acero inoxidable tubular tipo Morrigan o similar, con roseta circular, montada, incluso p.p. de medios auxiliares.</t>
  </si>
  <si>
    <t>P.PASO P.RECTO LACADA CON CONDENA</t>
  </si>
  <si>
    <t>Puerta de paso ciega normalizada de 82x205 cm de paso libre, lacada en color blanco, de tablero DM hidrófugo,  incluso precerco de pino 70x35 mm., galce o cerco visto de DM hidrófugo lacado 70x30 mm., tapajuntas moldeados de DM fidrófugo lacados 70x10 mm. en ambas caras, y herrajes de colgar y de cierre en acero inox. y manivelas de acero inoxidable tubular tipo Morrigan o similar, con roseta circular, condena y descondena exterior, montada, incluso p.p. de medios auxiliares.</t>
  </si>
  <si>
    <t>PUESTO OPERATIVO NUEVO</t>
  </si>
  <si>
    <t>01.02</t>
  </si>
  <si>
    <t>CIERRE PROVISIONAL</t>
  </si>
  <si>
    <t>10.19</t>
  </si>
  <si>
    <t>ACOPIO PANELES FENÓLICOS</t>
  </si>
  <si>
    <t>ACCESO OFICINA</t>
  </si>
  <si>
    <t>Retirada, desmontaje, demolición, levantado, saneado o picado completo de las instalaciones actuales para proceder a su nuevo acondicionamiento, previa aprobación por parte de la Dirección Facultativa, por medios manuales, sin afectar a la estabilidad de los elementos constructivos contiguos, según indicaciones de planos de proyecto, incluso p.p. de medios auxiliares y medios de elevación.</t>
  </si>
  <si>
    <t>DEMOL.INTALACIONES</t>
  </si>
  <si>
    <t>Suministro y colocación de lavabo de porcelana vitrificada blanca, marca ROCA, mod. Victoria, 58x43 cm., o similar, colocado con pedestal y con anclajes a la pared. grifería para agua fría/caliente mezclador temporizador marca y modelo a elegir por la propiedad, calidad media. Incluso válvula de desagüe y sifón (y conexionado a la red de saneamiento), llaves de escuadra de 1/2" cromadas, y latiguillos flexibles de 20 cm. y de 1/2". Medida la unidad totalmente instalada y funcionando.</t>
  </si>
  <si>
    <t>LAVABO BLANCO ROCA</t>
  </si>
  <si>
    <t>INODORO BLANCO CON TANQUE ROCA</t>
  </si>
  <si>
    <t>Suministro y colocación de inodoro con tanque integrado, marca ROCA. mod. victoria o similar, con tanque y mecanismo de accionamiento de 2 posiciones para ahorro de agua, con tapa y asiento de plástico ABS resistente. Incluso fijaciones a paramento, sellado con silicona, con tapa y asiento de plástico resistente. conexionado de agua y desagüe (incluso manguetón de pvc de 110mm de diámetro). p.P. de medios auxiliares, montaje y mano de obra especializada, pequeño material, ajustes y pruebas. Medida la unidad totalmente instalada y funcionando.</t>
  </si>
  <si>
    <t>ACUMULADOR ELÉCTRICO 30L</t>
  </si>
  <si>
    <t>Suministro y colocación de calentador acumulador eléctrico térmicamente regulable, de 30 litros de capacidad, con 1.500w de potencia. incluso conexión, llave de paso y ayudas de albañilería. medida la unidad totalmente instalada y funcionando.</t>
  </si>
  <si>
    <t>INSTAL. AF/ACS PEX-A CALENTADOR</t>
  </si>
  <si>
    <t>Instalación de punto de consumo de agua fría y ACS, para calentador eléctrico, realizado con tubería de polietileno reticulado fabricada por el método de Peróxido (Engel) PEX-A rígida, de 16x1,8 mm, conectada a la red particular con sistema de derivaciones por tes, conforme UNE-EN ISO 15875-1 y 5 + A1. Tuberías protegidas en paramentos empotrados con tubo corrugado de protección, calorifugada la tubería de agua caliente, según RITE. Red de desagüe realizada con tubería de PVC, serie B, conforme UNE-EN 1453. Totalmente montado, conexionado y probado; p.p. de derivación particular, p.p. de piezas especiales (codos, manguitos, etc...) de las tuberías y p.p de medios auxiliares. Sin incluir sanitarios, ni griferías. Conforme a CTE DB HS-4 y DB HS-5.</t>
  </si>
  <si>
    <t>INSTAL. PEX-A ASEO 1+1</t>
  </si>
  <si>
    <t>Instalación completa de fontanería y saneamiento de aseo, dotado de 1 inodoro y 1 lavabo, realizada con tubería de polietileno reticulado fabricada por el método de Peróxido (Engel) PEX-A rígida, para la red de agua fría y ACS, instalada por falso techo, sistema dederivaciones por tes, conforme UNE-EN ISO 15875-1 y 5 + A1. Tuberías protegidas en paramentos empotrados con tubo corrugado de protección, calorifugada la tubería de agua caliente, según RITE. Red de desagües realizada con tuberías de PVC, serie B, conforme UNE-EN 1453, bote sifónico, manguetón de conexión inodoro. Instalación con los diámetros correspondientes para cada punto de consumo. Totalmente montada, conexionada y probada incluyendo llaves de corte rectas para empotrar con maneta y embellecedor; p.p. de bajante, p.p. de piezas especiales (codos, manguitos, etc...) de las tuberías y p.p de medios auxiliares. Sin incluir sanitarios, ni griferías. Conforme a CTE DB HS-4 y DB HS-5.</t>
  </si>
  <si>
    <t>Ejecución de las instalaciones necesarias para un correcto desarrollo de los trabajos, incluyendo iluminación, puntos de abastecimiento de energía eléctrica mediante tomas de corriente, y otras instalaciones propias de este tipo de trabajos. Luminarias, cables y otros materiales incluídos. Todo ello complirá lo establecido en la ITC-BT-33 del REBT. Totalmente instalado, conectado, probado y funcionando. Medida la unidad completa. Con medios auxiiares.</t>
  </si>
  <si>
    <t>DERIV. INDIV. SUMINISTRO PPAL+MOD. CONTADORES</t>
  </si>
  <si>
    <r>
      <t xml:space="preserve">Derivación individual eléctrica hasta cuadro de contadores formada por conductores de cobre unipolares de polietileno reticulado de 3x(1x70), y aislamiento RZ1-K 0,6/1kV, no propagador del incendio y con emisión de humos y opacidad reducida, instalado sobre bandeja o bajo tubo, desde la Caja de Protección y Medida en la entrada del local hasta el Cuadro General de Mando y Protección del local. i/ terminales de conexión, pequeño material y conexionado, totalmente instalado, probado y funcionando. Medida unidad de longitud instalada. Con medios auxiliares.
Conexión de contador si fuera necesario.
</t>
    </r>
    <r>
      <rPr>
        <i/>
        <sz val="8"/>
        <color rgb="FF000000"/>
        <rFont val="Arial"/>
        <family val="2"/>
      </rPr>
      <t>LONGITUD ESTIMADA TRAS VISITA, A COMPROBAR LONGITUD REAL EN OBRA</t>
    </r>
  </si>
  <si>
    <t>CAJA 100X100</t>
  </si>
  <si>
    <t>Suministro y colocación de caja de derivación 100x100 previa a luminaria. Incluso elementos de fijación y pp. de medios auxiliares.</t>
  </si>
  <si>
    <t>TUBO PVC RÍGIDO 25 mm</t>
  </si>
  <si>
    <t>Suministro y montaje de canalización de PVC rígido, de 25mm de diámetro, libre de halógenos no propagador de la llama. Incluso elementos de sujección, piezas de conexión y pp de medios auxiliares.</t>
  </si>
  <si>
    <t>pa</t>
  </si>
  <si>
    <t>Cierre provisional de obra mediante cerramiento normalizado durante toda la ejecución de la obra.</t>
  </si>
  <si>
    <t>SOL.GRES PORCELÁNICO T/D C/SO</t>
  </si>
  <si>
    <t>Sumistro e instalación de nuevo cuadro electrico, CGBT según esquema unifilar, desconectar y anular los circuitos que no se utilicen en la nueva configuración,  reapretar todas las conexiones y rotular según la nueva configuración de la instalación.  
Cuadro según esquema unifilar.</t>
  </si>
  <si>
    <t>LÍNEA DE ALIMENTACIÓN A CIRCUITOS DE ILUMINACIÓN AS 3x1,5</t>
  </si>
  <si>
    <t>Suministro y colocación de linea de alimentación a circuitos de alumbrado, realizadas mediante Cable Flexible Libre Halógenos 1,5 mm2 EXZHELLENT CPR 750V , desde Cuadro Eléctrico a las cajas de conexión y derivación de encendidos, colocado bajo tubo rígido en las zonas vistas o corrugado donde vaya empotrado(p.p. incluida), incluyendose p.p de cajas de derivación, de dimensiones adecuadas, tubos de protección, acoplamientos, reducciones, fijaciones para cajas y bornas de conexión. Totalmente instalado, probado y funcionando. Medida unidad de longitud instalada. Con medios auxiliares.</t>
  </si>
  <si>
    <t>PUNTO DE LUZ ALUMBRADO MONOF.</t>
  </si>
  <si>
    <t>Downlight</t>
  </si>
  <si>
    <t>Emergencias</t>
  </si>
  <si>
    <t>Pantallas 60x60</t>
  </si>
  <si>
    <t>LUMINARIA EMERG. 150 lm</t>
  </si>
  <si>
    <t>Suministro e instalación de luminaria de emergencia 150lm</t>
  </si>
  <si>
    <t>LUMINARIA EMERG. 300lm</t>
  </si>
  <si>
    <t>Suministro e instalación de luminaria de emergencia 300lm</t>
  </si>
  <si>
    <t>PANTALLA 60x60 24W</t>
  </si>
  <si>
    <t>Suministro e instalación de luminaria led cuadrada de superficie. Temperatura de color 4000K. Incluso marco, fijaciones a paramento y pp. de medios auxiliares.</t>
  </si>
  <si>
    <t>DOWNLIGTH 15W</t>
  </si>
  <si>
    <t>Suministro e instalación de luminaria downlight de superfície. Temperatura de color 4000K. Incluso fijaciones a paramento y pp. de medios auxiliares.</t>
  </si>
  <si>
    <t>Montaje e instalación de luminarias y equipos de encendido y/o regulación, con conexión a la alimentación eléctrica, fijación, elementos de suspensión, accesorios, etc. Totalmente instalado, conectado, probado y funcionando. Medida la unidad colocada y conectada. Con medios auxiliares.</t>
  </si>
  <si>
    <t>MONTAJE DE LUMINARIA</t>
  </si>
  <si>
    <t>INSTAL. PROVISIONAL DE OBRA</t>
  </si>
  <si>
    <t>CUADRO GENERAL BAJA TENSIÓN</t>
  </si>
  <si>
    <t>INTERRUPTOR SENCILLO</t>
  </si>
  <si>
    <t>Suministro y montaje de mecanismos interuptor sencillo, marca, modelo y de color a definir por la propiedad y la DF, en caja de superficie y/o empotrado, incluyendo su parte proporcional de cableado de cobre libre en halógenos hasta caja de derivación, de 1,5mm² de sección con aislamiento H07Z1-K, bajo tubo de PVC (rígido y/o flexible corrugado) libre en halógenos y no propagadores de la llama, incluido cajas de registro, pequeño material y soportes. Totalmente colocado, conectado, probado y funcionando. Medida la unidad totalmente instalada y conectada. Con medios auxiliares.</t>
  </si>
  <si>
    <t>CONMUTADOR</t>
  </si>
  <si>
    <t>Suministro y montaje de mecanismos conmutador, marca, modelo y de color a definir por la propiedad y la DF, en caja de superficie y/o empotrado, incluyendo su parte proporcional de cableado de cobre libre en halógenos hasta caja de derivación, de 1,5mm² de sección con aislamiento H07Z1-K, bajo tubo de PVC (rígido y/o flexible corrugado) libre en halógenos y no propagadores de la llama, incluido cajas de registro, pequeño material y soportes. Totalmente colocado, conectado, probado y funcionando. Medida la unidad totalmente instalada y conectada. Con medios auxiliares.</t>
  </si>
  <si>
    <t>LÍNEA DE ALIMENTACIÓN CIRCUITO DE FUERZA 3X2,5</t>
  </si>
  <si>
    <t>Suministro y colocación de linea de alimentación a circuitos de fuerza realizadas mediante Cable Flexible Libre Halógenos 2,5 mm2 EXZHELLENT CPR 750V, de 3x2.5 mm², desde Cuadro Eléctrico a las cajas de conexión, bajo tubo rígido en las zonas vistas o corrugado donde vaya empotrado (p.p. incluida), incluyendose p.p de cajas de derivación, de dimensiones adecuadas, tubos de protección, acoplamientos, reducciones, fijaciones para cajas y bornas de conexión. Totalmente instalado, probado y funcionando. Medida unidad de longitud instalada. Con medios auxiliares.</t>
  </si>
  <si>
    <t>Suministro y colocación de canaleta de PVC 30x10mm para canalizar cableado de instalación eléctrica.</t>
  </si>
  <si>
    <t>CANALETA 30x10 PVC</t>
  </si>
  <si>
    <t>CAJA TOMA FUERZA SIMPLE SUPERFICIE</t>
  </si>
  <si>
    <t>Suministro y colocación de caja de superficie de 1 módulos modelo calidad media, según normativa UNE 20451:1997 fabricado en material autoextinguible i/ cubetas, marcos, bastidores y tapas, de color blanco, 1 tomas schuko 2p+TT 16A para red con led y obturador de seguridad color blanco, realizada con conductor de cobre de 2,5 mm2. en sistema monofásico (fase + neutro + tierra), con aislamiento RZ1-K  0,6 /1 kV no propagadores de incendio y con emisión de humos y opacidad reducida (según norma UNE 21.123 parte 4 ó 5), en montaje empotrado bajo canaleta pvc blanca, no propagadora de llama (según normas UNE-EN 50.085-1 ó 50.086-1), con tomas, placas, caja, marco y todos los accesorios. Totalmente instalada, precableada en fábrica, conectada y funcionando. Medida la unidad instalada. Con medios auxiliares.</t>
  </si>
  <si>
    <t>CAJA TOMA FUERZA DOBLE SUPERFICIE</t>
  </si>
  <si>
    <t>Suministro y colocación de caja de superficie de 2 módulos modelo calidad media, según normativa UNE 20451:1997 fabricado en material autoextinguible i/ cubetas, marcos, bastidores y tapas, de color blanco, 2 tomas schuko 2p+TT 16A para red con led y obturador de seguridad color blanco, realizada con conductor de cobre de 2,5 mm2. en sistema monofásico (fase + neutro + tierra), con aislamiento RZ1-K  0,6 /1 kV no propagadores de incendio y con emisión de humos y opacidad reducida (según norma UNE 21.123 parte 4 ó 5), en montaje en superfície bajo canaleta pvc blanca, no propagadora de llama (según normas UNE-EN 50.085-1 ó 50.086-1), con tomas, placas, caja, marco y todos los accesorios. Totalmente instalada, precableada en fábrica, conectada y funcionando. Medida la unidad instalada. Con medios auxiliares</t>
  </si>
  <si>
    <t>CAJA TOMA FUERZA TRIPLE SUPERFICIE</t>
  </si>
  <si>
    <t>Suministro y colocación de caja de superficie de 2 módulos modelo calidad media, según normativa UNE 20451:1997 fabricado en material autoextinguible i/ cubetas, marcos, bastidores y tapas, de color blanco, 3 tomas schuko 2p+TT 16A para red con led y obturador de seguridad color blanco, realizada con conductor de cobre de 2,5 mm2. en sistema monofásico (fase + neutro + tierra), con aislamiento RZ1-K  0,6 /1 kV no propagadores de incendio y con emisión de humos y opacidad reducida (según norma UNE 21.123 parte 4 ó 5), en montaje en superfície bajo canaleta pvc blanca, no propagadora de llama (según normas UNE-EN 50.085-1 ó 50.086-1), con tomas, placas, caja, marco y todos los accesorios. Totalmente instalada, precableada en fábrica, conectada y funcionando. Medida la unidad instalada. Con medios auxiliares</t>
  </si>
  <si>
    <t>CAJA TOMAS 6TCB+2V/D</t>
  </si>
  <si>
    <t>Suministro y colocación de caja de superficie de 4 módulos modelo calidad media, según normativa UNE 20451:1997 fabricado en material autoextinguible i/ cubetas, marcos, bastidores y tapas, de color blanco, 6 tomas schuko 2p+TT 16A para red con led y obturador de seguridad color blanco, 2 conectore voz y datos con conector RJ45, realizada con conductor de cobre de 2,5 mm2. en sistema monofásico (fase + neutro + tierra), con aislamiento RZ1-K  0,6 /1 kV no propagadores de incendio y con emisión de humos y opacidad reducida (según norma UNE 21.123 parte 4 ó 5), en montaje en superfície bajo canaleta pvc blanca, no propagadora de llama (según normas UNE-EN 50.085-1 ó 50.086-1), con tomas, placas, caja, marco y todos los accesorios. Totalmente instalada, precableada en fábrica, conectada y funcionando. Medida la unidad instalada. Con medios auxiliares.</t>
  </si>
  <si>
    <t>CAJA TOMAS 4TCB+2V/D</t>
  </si>
  <si>
    <t>Suministro y colocación de caja de superficie de 3 módulos modelo calidad media, según normativa UNE 20451:1997 fabricado en material autoextinguible i/ cubetas, marcos, bastidores y tapas, de color blanco, 4 tomas schuko 2p+TT 16A para red con led y obturador de seguridad color blanco, 2 conectores voz y datos con conector RJ45, realizada con conductor de cobre de 2,5 mm2. en sistema monofásico (fase + neutro + tierra), con aislamiento RZ1-K  0,6 /1 kV no propagadores de incendio y con emisión de humos y opacidad reducida (según norma UNE 21.123 parte 4 ó 5), en montaje en superfície bajo canaleta pvc blanca, no propagadora de llama (según normas UNE-EN 50.085-1 ó 50.086-1), con tomas, placas, caja, marco y todos los accesorios. Totalmente instalada, precableada en fábrica, conectada y funcionando. Medida la unidad instalada. Con medios auxiliares.</t>
  </si>
  <si>
    <t>INSTRUCCIONES "AS BUILT"</t>
  </si>
  <si>
    <t>Instrucciones de funcionamiento, incluido croquis/resumen del funcionamiento del termostato .Planos "AS-BUILT" de la instalación, con copia en soporte digital.    
Incluida la legalización de la instalación y las tasas necesarias.</t>
  </si>
  <si>
    <t>LICENCIAS Y PERMISOS</t>
  </si>
  <si>
    <t>Legalización de la instalación de baja tensión, con certificados, boletines, inspecciones, licencias y permisos necesarios para los organismos oficiales y compañías de suministro correspondientes, incluida la puesta en marcha. Incluido tasas necesarias.</t>
  </si>
  <si>
    <t xml:space="preserve">CONDUCTOR UTP CAT. 6 </t>
  </si>
  <si>
    <t>Suministro de material, transporte, descarga, instalación, montaje y conexión de cable UTP Cat. 6 para PUNTO DE DATOS PARA TERMINAL INFORMATICO. Incluso p.p. de tubo rígido en las zonas vistas o corrugado donde vaya empotrado.</t>
  </si>
  <si>
    <t>Máquina turnos</t>
  </si>
  <si>
    <t>Puesto de trabajo mostrador</t>
  </si>
  <si>
    <t>Puesto de trabajo perímetro</t>
  </si>
  <si>
    <t>Previsión</t>
  </si>
  <si>
    <t>RACK 19"</t>
  </si>
  <si>
    <t>Suministro y montaje de 1 ARMARIO DE 19" 8U 600X460X400mm
Incluido suministro y montaje de:
1 ARMARIO DE 19" 8U 600X460X400
1 EQUIPO PATCH PANEL 16 PUERTOS
1 SWITCH 16 PUERTOS
1 REGLETA DE 8 TOMAS 
1 BANDEJA FIJA
Incluso fijaciones a paramento horizontal o vertical, tornilleria, p.p. de pequeño material y pp. de medios auxiliares. Medida la unidad completamente instalada y conexionada..</t>
  </si>
  <si>
    <t>EQUIPO CLIMATIZACIÓN 1X1</t>
  </si>
  <si>
    <t>Suministro e instalación de conjunto 3x1 tipo split marca TOSHIBA formado por:
1ud U.Ext. Digital Inverter R-32 (8,0/9,0 kW).
1ud U.Int. U.Int. Daytona R-32 (9,0/10,0 kW).
p.p. de tubería de cobre aislado. 5/8-3/8 hasta ud exterior en cubierta
Soportacion unidad interior y exterior.
Desagües 
Conexionado eléctrica y de comunicación, proteccion automatica y diferencial en CGBT.</t>
  </si>
  <si>
    <t>SISTEMA DE VENTILACIÓN</t>
  </si>
  <si>
    <t>Suministro e instalación de sistema de ventilación para atención al cliente,almacén y aseos. Se incluye en esta partida:
- Conductos flexibles en FT y rejillas necesarias;
- Extractor para aseo y almacén
- Compuerta antirretorno
- Extractor atención al cliente
- Ventilador atención al cliente
Incluso parte proporcional de medios auxiliares. Totalmente instalado y funcionando.</t>
  </si>
  <si>
    <t>DETECTOR DE HUMOS</t>
  </si>
  <si>
    <t>Suministro e instalación de detector de humos, completamente conectado y funcionando.
Incluso pp. de medios auxiliares.</t>
  </si>
  <si>
    <t>EXTINTOR POLVO ABC</t>
  </si>
  <si>
    <t>Suministro e instalación de extintor polvo ABC.</t>
  </si>
  <si>
    <t>SEÑALÉTICA INCENDIOS Y EVACUACIÓN</t>
  </si>
  <si>
    <t>Señalización de equipos contra incendios fotoluminiscente, de riesgo diverso, advertencia de peligro, prohibición, evacuación y salvamento, en PVC rígido de 1 mm. fotoluminiscente, de dimensiones 297x420 mm. Medida la unidad instalada.
3 Salidas 
3 Sin salida
2 Extintor
2 Flechas salida</t>
  </si>
  <si>
    <t>SILLA CONFIDENTE ROJA</t>
  </si>
  <si>
    <t>Suministro de contenedor de 6m³ para transporte de elementos procedentes de la demolición y obras de reforma, clasificados, incluso servicio de entrega, alquiler y recogida en obra del contenedor, canon y transporte del vertido a vertedero y medidas de seguridad y protección.</t>
  </si>
  <si>
    <t>SILLA CONFIDENTE AZUL</t>
  </si>
  <si>
    <t>VIDRIO EXTERIOR</t>
  </si>
  <si>
    <t>Suministro e instalación puerta corredera en hueco de 2000x2620cm, con 1 hoja abatible de paso con ancho mínimo de 921cm y 1 fija restante, tipo de cristal P4A Insulated 22.4. Batería supervisada con normativa EN16005 de 24V. Cerrojo mecánico Lock for RC2 1-Way. Cerrojo eléctrico: Cerrado con corriente. Selector de funciones: Program selector PSK-6U. Con acabado anodizado especial (inoxidable cepillado mate ALA1). Sensor combinado Unidireccional (sólo activa cuando el movimiento es de aproximación). Seguridad y activación supervisada y no supervisada. Autoportante de aluminio Besam Frame formado por tubo horizontal para fijación del mecanismo y patas verticales de 50x50.
Contacto a llave exterior de superficie. Incluido desmontaje y retirada de cierre y puerta abatible.
Instalación y puesta en marcha incluyendo mano de obra y desplazamiento del personal
técnico, así como ajustes y verificaciones.</t>
  </si>
  <si>
    <r>
      <t>Módulo de acceso de 105 cm de ancho por</t>
    </r>
    <r>
      <rPr>
        <sz val="10"/>
        <rFont val="Arial Narrow"/>
        <family val="2"/>
      </rPr>
      <t xml:space="preserve"> 255</t>
    </r>
    <r>
      <rPr>
        <sz val="10"/>
        <color theme="1"/>
        <rFont val="Arial Narrow"/>
        <family val="2"/>
      </rPr>
      <t xml:space="preserve"> cm de alto, formado por panelado de madera de melamina ignifuga EGGER de 16 mm canteada en ABS, lateral y superior chapado en Dibond de 3 mm en Ral 9006 (según documentación gráfica) y puerta de madera de 88 x 212 cm de hoja enrasada, mecanismos de cuelgue mediante cuatro bisagras de acero inox, de apertura y cierre mediante manillas de acero inox. y cerradura de seguridad, muelle de cierre cumpliendo la normativa en materia de accesibilidad.</t>
    </r>
  </si>
  <si>
    <t>ARMARIO ALTO ASEO</t>
  </si>
  <si>
    <t>ESTANTERÍA METÁLICA</t>
  </si>
  <si>
    <t>01.03</t>
  </si>
  <si>
    <t>01.04</t>
  </si>
  <si>
    <t>02.07</t>
  </si>
  <si>
    <t>05.05</t>
  </si>
  <si>
    <t>06.21</t>
  </si>
  <si>
    <t>06.22</t>
  </si>
  <si>
    <t>06.23</t>
  </si>
  <si>
    <t xml:space="preserve">Suministro de elementos y medidas encaminadas a la prevención en materia de seguridad y salud, incluyendo carteles de prevención en la obra, protecciones personales, protecciones colectivas en la obra, según criterio de la Normativa de Seguridad y Salud vigente.
</t>
  </si>
  <si>
    <t>Sustitución vidrio actual fisurado por vidrio de las mismas dimensiones 3,65 x 1,80 m y características que la propiedad de RENFE.</t>
  </si>
  <si>
    <t>Susitución cancela actual y suministro de puerta enrollable de aluminio extrusionado, homologada norma de seguridad en puertas UNE EN 13.241-1:2004 y certificado CE. Fabricada por lamas rectas en aleación de aluminio de alta resistencia (aluminio, silicio, magnesio y titanio) de medidas de 85x15x1.5 mm. Fijadas lateralmente con tapones de acero inoxidable indeformables, zócalo inferior reforzado de doble pared de 120x15,1.5 mm, cojinetes laterales para evitar rozamientos laterales, junta de estanqueidad inferior, y nilones antifricción. ALOJA GUIA DUET de 110x80x3 mm y guía interior (extraíbles para sustituir nilones) y soportes de testero. Eje superior reforzado en acero galvanizado con poleas de acero, rodamientos y protecciones de nylon, adaptado a la medida y el peso de la puerta. Motorización y equipo electrónico adecuado a las medidas, peso, nº maniobras y acceso del local comercial. TAQUILLA DIGIT exterior con cerradura y llave de seguridad y SELECTOR DIGIT CONTROL interior para desbloquear el motor desde el interior en casos de emergencia. Topes inferiores de seguridad fabricados en ABS. La instalación será acometida por
personal técnico.</t>
  </si>
  <si>
    <t>02.09</t>
  </si>
  <si>
    <t>ALICATADO ASEO</t>
  </si>
  <si>
    <t>Reposición y sustitución de azulejos en mal estado y suministro de azulejos con dimiensiones y caracterísitcas igual a los actuales, incluido cortes, sellado, limpieza y ajuste con el diseño actual.</t>
  </si>
  <si>
    <t>RECIBIDO CERCOS EN TABIQUES LHD</t>
  </si>
  <si>
    <t>Recibido y aplomado de cercos o precercos en fábrica de ladrillo, totalmente colocado y aplomado. Incluso material auxiliar, limpieza y medios auxiliares. Medida la superficie realmente ejecutada.</t>
  </si>
  <si>
    <r>
      <t>Mostrador tipo (según documentación gráfica) formado por mesa de madera de melamina ignifuga tipo EGGER, en blanco caolín de 16 mm de espesor de medidas exteriores 100 cm, un ancho de 95 cm canteada en ABS y dispuesta a 72 cm de altura, con suplemento a 110 cm de altura de mostrador de madera con faldón vertical chapado todo en acero inoxidable. La mesa irá fijada a estructura de acero formada por PHC 60.40 en sentido longitudinal y transversal que estará soldada a la estructura principal formada por PHC 80.4. Los montantes verticales irán anclados al suelo sobre placa soldada de 200x200x4 mm. El faldón del mostrador estará formado por un expositor de 50 cm de altura de policarbonato opalizado formando cajón cerrado ineriormente mediante un tablero de madera que permita su desmontaje para albergar el sistema de iluminación led interior. Zócalo de 20 cm de altura de madera chapado en acero inox. y</t>
    </r>
    <r>
      <rPr>
        <sz val="10"/>
        <rFont val="Arial Narrow"/>
        <family val="2"/>
      </rPr>
      <t xml:space="preserve"> perfil tubular de acero inox. de 5 cm anclado a 15 cm de altura</t>
    </r>
    <r>
      <rPr>
        <sz val="10"/>
        <color theme="1"/>
        <rFont val="Arial Narrow"/>
        <family val="2"/>
      </rPr>
      <t>. Sobre el mostrador de acero inox. irá dispuesto un</t>
    </r>
    <r>
      <rPr>
        <sz val="10"/>
        <color rgb="FFFF0000"/>
        <rFont val="Arial Narrow"/>
        <family val="2"/>
      </rPr>
      <t xml:space="preserve"> </t>
    </r>
    <r>
      <rPr>
        <sz val="10"/>
        <rFont val="Arial Narrow"/>
        <family val="2"/>
      </rPr>
      <t xml:space="preserve">vidrio fijo superior tipo Stadip 3+3 de dos partes: 182 cm de ancho y 89 cm. </t>
    </r>
    <r>
      <rPr>
        <sz val="10"/>
        <color theme="1"/>
        <rFont val="Arial Narrow"/>
        <family val="2"/>
      </rPr>
      <t>La estructura soporte del vidrio será una U de acero inox</t>
    </r>
    <r>
      <rPr>
        <sz val="10"/>
        <rFont val="Arial Narrow"/>
        <family val="2"/>
      </rPr>
      <t>. de 20x20 mm. Terminación con un cajón de madera mismas características resto de partes con una altura de 58 cm incorporando un estor de PVC en color a elegir por la propiedad</t>
    </r>
    <r>
      <rPr>
        <sz val="10"/>
        <color theme="1"/>
        <rFont val="Arial Narrow"/>
        <family val="2"/>
      </rPr>
      <t xml:space="preserve"> que permita su recogida e incluyendo los necesarios mecanismos de regulación. La elaboración se realizará en taller, ajuste y montaje en obra.</t>
    </r>
  </si>
  <si>
    <t>MÓDULO MOSTRADOR ACCESIBLE</t>
  </si>
  <si>
    <r>
      <t>Mostrador tipo (según documentación gráfica) formado por mesa de madera de melamina ignifuga tipo EGGER, en blanco caolín de 16 mm de espesor y canteado en ABS de medidas exteriores 140 cm, un ancho de 95 cm y dispuesta a 72 cm de altura. La mesa irá fijada a estructura de acero formada por PHC 60.40 en sentido longitudinal y transversal que estará soldada a la estructura principal formada por PHC 80.4. Los montantes verticales irán anclados al suelo sobre placa soldada de 200x200x4 mm. El faldón de la mesa estará formado por  un tablero de madera similar al conjunto. Zócalo de 20 cm de altura de madera chapado en acero inoxidable. Sobre la mesa irá dispuesto un</t>
    </r>
    <r>
      <rPr>
        <sz val="10"/>
        <color rgb="FFFF0000"/>
        <rFont val="Arial Narrow"/>
        <family val="2"/>
      </rPr>
      <t xml:space="preserve"> </t>
    </r>
    <r>
      <rPr>
        <sz val="10"/>
        <rFont val="Arial Narrow"/>
        <family val="2"/>
      </rPr>
      <t xml:space="preserve">vidrio fijo superior tipo Stadip 3+3 de 92 cm de ancho x 130 cm de alto. </t>
    </r>
    <r>
      <rPr>
        <sz val="10"/>
        <color theme="1"/>
        <rFont val="Arial Narrow"/>
        <family val="2"/>
      </rPr>
      <t>La estructura soporte del vidrio será una U de acero inox</t>
    </r>
    <r>
      <rPr>
        <sz val="10"/>
        <rFont val="Arial Narrow"/>
        <family val="2"/>
      </rPr>
      <t>. de 20x20 mm. Terminación con un cajón de madera mismas características resto de partes con una altura de 58 cm incorporando un estor de PVC en color a elegir por la propiedad que permita su recogida e incluyendo los necesarios mecanismos de regulación. La elaboración se realizará en taller, ajuste y montaje en obra. Se incluye cierre lateral compuesto por mismo material descrito del mostrador con dimensiones de 176x65 cm con un vidrio fijo tipo Stadip 3+3 de 116 cm de ancho y 140 cm de alto. La estructura será similar a la descrita en mostrador con misma terminación de cajón de madera de 58 cm de altura. Vidrio y panel de madera de esta parte perfectamente sellado (cierre estructura).</t>
    </r>
  </si>
  <si>
    <t xml:space="preserve">Suministro y colocación de secamanos eléctrico con pulsador por temporizador de 1650 W. con carcasa de ABS blanco, colocado mediante anclajes de fijación a la pared, y instalado. </t>
  </si>
  <si>
    <t xml:space="preserve">Caja fuerte mod. GKAT1LE. Medidas exteriores: 35cm alto x 44cm ancho x 35cm fondo. Con sistema antirrobo, nivel de seguridad certificado y cerradura de alta seguridad con sistema electrónico y manual.
Material de acero. Inlcuido anclaje al suelo con taco químico de 16mm y transporte. </t>
  </si>
  <si>
    <t>PUERTA CORREDERA ACCESO OFICINA</t>
  </si>
  <si>
    <t>10.10</t>
  </si>
  <si>
    <t>10.11</t>
  </si>
  <si>
    <t>10.20</t>
  </si>
  <si>
    <t>10.21</t>
  </si>
  <si>
    <t>10.22</t>
  </si>
  <si>
    <t>10.23</t>
  </si>
  <si>
    <t>ALCORCÓN (Local RENFE)</t>
  </si>
  <si>
    <t>TAQUILLA VESTUARIO</t>
  </si>
  <si>
    <t>Silla operativa de escritorio modelo POP o similar (modelo elegido a confirmar con la propiedad), giratoria de aluminio negro inyectado con ruedas estándar. Mecanismo Syncro 5 posiciones y regulación de tensión.  Gomaespuma moldeable. Respaldo regulable en altura. Brazos de nylon de alta resistencia regulables en altura. Asiento y respaldo tapizado de fácil limpieza Acabados: Grupo 0. Tapicería en color rojo.</t>
  </si>
  <si>
    <t xml:space="preserve">Silla confidente fija sin brazos, de 4 patas, apilable, modelo VENUS o similar (confirmar antes con propiedad). Estructura de tubo de acero oval 30x15x1,5. Asiento y respaldo en polipropileno.
Tapicería en color azul. </t>
  </si>
  <si>
    <t>Papelera de acero inoxidable 18/10, con tapa abatible y cerradura con capacidad de 10 l. Modelo P40 o similar (confirmar antes con la propiedad).</t>
  </si>
  <si>
    <t xml:space="preserve">Silla confidente fija sin brazos, de 4 patas, apilable, modelo VENUS o similar (confirmar antes con la propiedad). Estructura de tubo de acero oval 30x15x1,5. Asiento y respaldo en polipropileno.
Tapicería en color rojal. </t>
  </si>
  <si>
    <t xml:space="preserve">Taquilla 2 puertas por módulo modelo MARMA o similar (confirmar antes con la propiedad). Compuesta en sus laterales por marco frontal y puerta fabricados en chapa de acero laminado en frio y pintada con Epoxi en polvo: Cuerpo blanco, con cerradura de llave, traseras, bandejas y colgador galvanizados, no pintados. Puertas con rosetas de ventilación y etiquetero. Se incluye bandeja y colgador para perchas. Inlcuido montaje. </t>
  </si>
  <si>
    <t>Armario alto metálico monobloque marca GIO o similar (confirmar con propiedad), de dimensiones 900x400x1800 con puertas batientes, con revestimiento protector y acabado resistente y de fácil de limpieza. Cerradura de cilindro integrada con dos llaves. Fabricado en acero soldado con regulación de 4 estantes 
Acabado color blanco. Incluido su montaje</t>
  </si>
  <si>
    <t xml:space="preserve">Estantería modular mara GIO o similar (confirmar con propiedad), de dimención 900x400x1800 galvanizadas con 5 baldas ajustables de GH91,  estructura fabricada en acero galvanizado de gran resistencia con 5 tableros de fibra de densidad media (MDF). Baldas ajustables reforzadas con barras transversales, incluidos tacos antideslizantes de plástico resistentes a la humedad, tanto en su parte superior como inferior. Incluido su montaje. </t>
  </si>
  <si>
    <r>
      <t xml:space="preserve">Armario bajo modelo GIO o similar (confirmar con la propiedad) de dimensiones 90 cm de longitud x42 cm de profundidad x </t>
    </r>
    <r>
      <rPr>
        <sz val="10"/>
        <rFont val="Arial Narrow"/>
        <family val="2"/>
      </rPr>
      <t>210</t>
    </r>
    <r>
      <rPr>
        <sz val="10"/>
        <color theme="1"/>
        <rFont val="Arial Narrow"/>
        <family val="2"/>
      </rPr>
      <t xml:space="preserve"> cm de altura, revestido interiormente en melamina blanca, con estante divisorios horizontales con niveladores de regulación interior y, puertas lisas lacadas en blanco y forradas exteriormente con Dibond RAL 9002, dos puertas abatibles, cuatro bisagras de primera calidad por puerta. Puertas y frentes fabricados en tablero de 19 mm. con cantos de pvc de 2 mm. Bisagras automáticas con 110º de apertura. Cerradura de falleba y totalmente instalados. Acabado color blanco. </t>
    </r>
  </si>
  <si>
    <t>MESA AUXILIAR</t>
  </si>
  <si>
    <t>Mesa de trabajo modelo GIO o similar (confirmar con la propiedad) de dimensiones 100 x 50 x 74 cm, formada por una tapa de tablero bilaminado de 25mm de espesor, 4 patas metálicas inoxidables. Acabado color blanco. Incluido su montaje.</t>
  </si>
  <si>
    <t>Cajonera modelo GIO o similar (confirmar con la propiedad) rodante de tres cajones, de dimensiones 430 x 540 x 550 mm, realizada en tablero bilaminado de 19 mm de espesor. Cantos de pvc de 0.6 mm. en su estructura y 2 mm. en la tapa y frentes. Cajones metálicos y van provistos de guías silenciosas. Cerradura con llave plegable en dos ejemplares con cubrellave en ABS gris. Ruedas de nulon negro. Acabado color blanco. Incluido su montaje.</t>
  </si>
  <si>
    <t>Armario bajo marca GIO o similar (confirmar con la propiedad) de dimensiones 90 cm de longitud x42 cm de profundidad x 76 cm de altura, revestido interior y exteriormente en melamina ignifuga EGGER de 16 mm de espesor en blanco caolín, canteada en ABS, con estantes divisorios horizontales con niveladores de regulación interior, puertas y frentes fabricados en tablero de 19 mm. con cantos de pvc de 2 mm. Bisagras automáticas con 110º de apertura. Cerradura de falleba, dos bisagras de primera calidad por puerta, piezas especiales lacadas en blanco de cierre perimetral y totalmente instalados. Acabado color blanco. Incluido su montaje.</t>
  </si>
  <si>
    <t xml:space="preserve">Detector de billetes falsos countermatic modelo CHIGAGO commpatible con divisa euro. Contador de billetes y detección con sonido de billetes falsos. Con certificación europea. </t>
  </si>
  <si>
    <t>CANCELA ACCESO OFICINA</t>
  </si>
  <si>
    <t>Cajón portamonedas automático modelo GEON con cuatro compartimientos para billetes y ocho para monedas. Resistente y durable. Con gaveta extraíble y pisabilletes metálicos. Compatible con cualquier impresora de ticket con conexión RJ11. Material Acero laminado en frio de grueso calibre y electrogalvanizado.Terminaciones Capa en polvo con textura resistente a los arañazos. Material gaveta Caja fuerte de plástico ABS de alto impacto. Dimensiones 410 x 420 x 100 mm. Acabado color negro.</t>
  </si>
  <si>
    <t>10.24</t>
  </si>
  <si>
    <t>CAJÓN PORTAMODENAS</t>
  </si>
  <si>
    <t>Desmontaje y montaje de solado de gres porcelánico prensado no esmaltado (BIa- s/UNE-EN-14411),antideslizante clase 1 de Rd (s/n UNE-ENV 12633:2003), en baldosas de 90x14,3x1,05 cm. modelo VENIS Smart Tanzania Silver, para tránsito denso (Abrasión IV), recibido con adhesivo C1 TE s/EN-12004, sobre recrecido de mortero de cemento CEM II/B-P 32,5 N y arena de río (M-5) de 5 cm. de espesor, i/rejuntado con lechada de cemento blanco BL 22,5 X y limpieza, s/NTE-RSR-2, medido en superficie realmente ejecutada. Zona aseo y almacén.</t>
  </si>
  <si>
    <t>SOLADO ACTUAL. MOSTRADOR Y SALA</t>
  </si>
  <si>
    <t>03.03</t>
  </si>
  <si>
    <t>P.PASO P.RECTO LACADA</t>
  </si>
  <si>
    <t>SOL. PULIDO</t>
  </si>
  <si>
    <t>Sala</t>
  </si>
  <si>
    <t>FÁBRICA LHD</t>
  </si>
  <si>
    <t>Cierre de huecos de paso y apertura de paso con fábrica de ladrillo cerámico hueco doble, con juntas horizontales y verticales de 10 mm de espesor, recibida con mortero de cemento industrial, color gris, M-5, suministrado a granel. Inlucido enfoscado de espesor de 1 mm y nivelado y sellado con la fábrica actual listo para pintar y/o alicatar</t>
  </si>
  <si>
    <t>Demolición escalón existente por medios manuales y ejecución de rampa accesible para salvar alturas en el acceso principal, i/p.p. material auxiliar, limpieza y medios auxiliares.</t>
  </si>
  <si>
    <t>03.04</t>
  </si>
  <si>
    <t>Susitución, reposición de piezas deterioradas antes y durante la realización de los trabajos, incluida limpieza del suelo actual. Zona envolvente vidrios y sala proyectada para usuarios e interior de mostrador.</t>
  </si>
  <si>
    <t>Pulido y abrillantado de solado actual.</t>
  </si>
  <si>
    <t>Reposición de zonas alteradas o deterioradas en la actualidad y suministro y montaje de rodapié biselado de gres porcelánico no esmaltado (BIb), de 15 cm. color similar al solado, recibido con mortero cola, i/rejuntado con mortero tapajuntas color y limpieza, S/NTE-RSR-2, medido en superficie realmente ejecutada.</t>
  </si>
  <si>
    <t>Papelera cónica resistente de polipropilleno o metálica con capacidad entre 15L y 20L. Color Negro. Modelo a confirmar antes con la propiedad.</t>
  </si>
  <si>
    <t>Tiras LED most.</t>
  </si>
  <si>
    <t>Focos LED most.</t>
  </si>
  <si>
    <t>Suministro de luminaria tira LED para mostrador, longitud por unidad 6m, temperatura de color 4000K.</t>
  </si>
  <si>
    <t>TIRA LED 6m MOSTRADOR</t>
  </si>
  <si>
    <t>FOCO LED 5W/500lm MOSTRADOR</t>
  </si>
  <si>
    <t>Suministro e instalación de puntos de luz para alumbrado general o de socorro realizado  mediante manguera con aislamiento de polietileno reticulado y cubierta exterior de poliolefina "CERO HALOGENOS", y resistente al fuego en caso de las pertenecientes a la aliemntación de socorro, con sección de conductores de las mismas características del circuito correspondiente, desde bandeja o caja de registro a cada equipo, conducidas bajo tubo libre de halógenos no propagador de la llama, incluyendose asi mismo cajas de derivación, toma de tierra si procede, acoplamientos, reducciones, fijaciones para cajas y bornas de conexión. Totalmente instalado, conectado, probado y funcionando. Medida la unidad ejecutada. Con medios auxiliares.</t>
  </si>
  <si>
    <t>Acopio paneles fenólicos color azul propiedad de RENFE para su retirada y traslado a almacenes internos de RENFE (gestión realizada por RENFE).</t>
  </si>
  <si>
    <t>06.24</t>
  </si>
  <si>
    <t>06.25</t>
  </si>
  <si>
    <t>PARAGÚERO 20L</t>
  </si>
  <si>
    <t>Paragëro modelo SIE 306 o siimlar de dimensiones 50 cm alto y 21,5 ancho, de acero pintado, color negro, con 20L de capacidad, incluido aro inferior de PVC para evitar rozamientos en pavimentos húmedos</t>
  </si>
  <si>
    <t>10.25</t>
  </si>
  <si>
    <t>04.06</t>
  </si>
  <si>
    <t>04.07</t>
  </si>
  <si>
    <t>04.08</t>
  </si>
  <si>
    <t>SAI (OFF-LINE) 800 VA</t>
  </si>
  <si>
    <t>07.03</t>
  </si>
  <si>
    <t>INSTALACIÓN LÍNEA TELEFÓNICA Y FIBRA</t>
  </si>
  <si>
    <t>07.04</t>
  </si>
  <si>
    <t>CERTIFICACACÓN FLUKE</t>
  </si>
  <si>
    <t>Certificación Fluke de la instalación de datos.</t>
  </si>
  <si>
    <t>08.04</t>
  </si>
  <si>
    <t>08.05</t>
  </si>
  <si>
    <t>SIRENA ÓPTICO-ACÚSTICA INTERIOR</t>
  </si>
  <si>
    <t>08.06</t>
  </si>
  <si>
    <t>MODULO DE CONTROL</t>
  </si>
  <si>
    <t>Suministro e instalación de módulo de control de una salida direccionable para activar equipos externos mediante un contacto seco (NC/C/NA) o mediante salida supervisada de 24 Vcc (alimentándolo a 24 Vcc y resistencia de supervisión de 47K). Aislador incorporado en ambas entradas de lazo. Actuación direccionable y programable. LED de señalización de estado multicolor. Selección de dirección mediante dos roto-swich decádicos operable y visible lateral y frontalmente. Incluye caja semitransparente M-200SMB y tarjeta telefónica para conexión.
Totalmente instalado, programado y funcionando según planos y pliego de condiciones.</t>
  </si>
  <si>
    <t>09.03</t>
  </si>
  <si>
    <t>TERMOSTATO REGULADOR DE TEMP.</t>
  </si>
  <si>
    <t>09.04</t>
  </si>
  <si>
    <t>O.G. ALCORCÓN (Local RENFE)</t>
  </si>
  <si>
    <t>m²</t>
  </si>
  <si>
    <t>PA</t>
  </si>
  <si>
    <t>RAMPA GRANITO</t>
  </si>
  <si>
    <t>ESTRUCTURA MOSTRADOR</t>
  </si>
  <si>
    <t>kg</t>
  </si>
  <si>
    <t>PHC 80.4</t>
  </si>
  <si>
    <t>04.09</t>
  </si>
  <si>
    <t>Derivación individual eléctrica hasta cuadro de contadores formada por conductores de cobre unipolares de polietileno reticulado de 3x(1x70), y aislamiento RZ1-K 0,6/1kV, no propagador del incendio y con emisión de humos y opacidad reducida, instalado sobre bandeja o bajo tubo, desde la Caja de Protección y Medida en la entrada del local hasta el Cuadro General de Mando y Protección del local. i/ terminales de conexión, pequeño material y conexionado, totalmente instalado, probado y funcionando. Medida unidad de longitud instalada. Con medios auxiliares.
Conexión de contador si fuera necesario.</t>
  </si>
  <si>
    <t>Bloque autónomo de emergencia, empotrado o estanco (caja estanca: IP66 IK08), de 150 Lúm.  con lámpara de emergencia FL. 6W, con caja de empotrar blanca o negra, con difusor transparente o biplano opal. Piloto testigo de carga LED blanco. Autonomía 2 horas. Equipado con batería Ni-Cd estanca de alta temperatura. Base y difusor construidos en policarbonato. Opción de telemando. Construido según normas UNE 20-392-93 y UNE-EN 60598-2-22. Instalado incluyendo replanteo, accesorios de anclaje y conexionado.</t>
  </si>
  <si>
    <t>Bloque autónomo de emergencia, empotrado o estanco (caja estanca: IP66 IK08), de 300 Lúm.  con lámpara de emergencia FL. 8W, con caja de empotrar blanca o negra, con difusor transparente o biplano opal. Piloto testigo de carga LED blanco. Autonomía 2 horas. Equipado con batería Ni-Cd estanca de alta temperatura. Base y difusor construidos en policarbonato. Opción de telemando. Construido según normas UNE 20-392-93 y UNE-EN 60598-2-22. Instalado incluyendo replanteo, accesorios de anclaje y conexionado.</t>
  </si>
  <si>
    <t>BI</t>
  </si>
  <si>
    <t>GG</t>
  </si>
  <si>
    <t>Acopio paneles fenólicos color azul retirados, propiedad de RENFE, para su retirada y traslado a almacenes internos de RENFE (gestión realizada por RENFE).</t>
  </si>
  <si>
    <t>Puerta Aseo</t>
  </si>
  <si>
    <t>Pintura plástica vinílica lisa mate lavable máxima calidad en blanco o pigmentada, sobre paramentos horizontales y verticales [más de 3m de altura] dos manos, incluso mano de imprimación de fondo, plastecido y mano de acabado.</t>
  </si>
  <si>
    <t>0,98x2,19</t>
  </si>
  <si>
    <t>Sala [ h=4,42m ]</t>
  </si>
  <si>
    <t>Sala [ h=0,63m ]</t>
  </si>
  <si>
    <t>4,00+3,53=7,53mL</t>
  </si>
  <si>
    <t>0,93x2,17</t>
  </si>
  <si>
    <t>3,51+2,48+3,51+2,48=11,98mL</t>
  </si>
  <si>
    <t>Almacén [ h=2,50m ]</t>
  </si>
  <si>
    <t>Luminarias_Almacén</t>
  </si>
  <si>
    <t>F.Techo_Faja P. [+4,42m]</t>
  </si>
  <si>
    <t>F.Techo _ Almacén [+2,50m]</t>
  </si>
  <si>
    <t>F. Techo _ Aseo [+2,50m]</t>
  </si>
  <si>
    <t>F.Techo_Faja P.Cort. [+4,34m]</t>
  </si>
  <si>
    <t>Lateral Mueble</t>
  </si>
  <si>
    <r>
      <t xml:space="preserve">[*] </t>
    </r>
    <r>
      <rPr>
        <sz val="8"/>
        <color theme="1"/>
        <rFont val="Arial Narrow"/>
        <family val="2"/>
      </rPr>
      <t>_ medida superficie total</t>
    </r>
  </si>
  <si>
    <t>[*] _ (6,29 m²)</t>
  </si>
  <si>
    <t>[*] _ (1,15 m²)</t>
  </si>
  <si>
    <t>[*] _ (3,46 m²)</t>
  </si>
  <si>
    <t>[*] _ (8,70 m²)</t>
  </si>
  <si>
    <t>[*] _ (1,01 m²)</t>
  </si>
  <si>
    <t>1,37+2,46+1,37+2,46=7,66m</t>
  </si>
  <si>
    <t>Sala [ h=4,97m ]</t>
  </si>
  <si>
    <t>Almacén [ h=2,53m ]</t>
  </si>
  <si>
    <t>0,14+1,13+4,17+5,20+0,72+0,06=11,42mL</t>
  </si>
  <si>
    <t>Puerta Almacén</t>
  </si>
  <si>
    <t>Aseo [ h=2,53m ]</t>
  </si>
  <si>
    <t>2,48+3,58=6,06mL</t>
  </si>
  <si>
    <t>DEMOLICION, DESMONTAJE Y DESALOJO</t>
  </si>
  <si>
    <t>Recibido y aplomado de cercos o precercos en tabique de fábrica y/o PYL, totalmente colocado y aplomado. Incluso material auxiliar, limpieza y medios auxiliares. Replanteo. Apertura de huecos para embutir las patillas de anclaje. Nivelación y aplomado. Tapado de huecos con mortero.</t>
  </si>
  <si>
    <t>TRASDOS.AUTOPORT.e=72mm./400(13+13+46)</t>
  </si>
  <si>
    <t>Trasdosado autoportante formado por montantes separados 400 mm y canales de perfiles de chapa de acero galvanizado de 46 mm, atornillado por la cara externa dos placas de yeso laminado resistente al fuego e hidrófugo de 13 mm de espesor con un ancho total de 72 mm, con aislamiento térmico entre montantes de la estructura formado por panel semirrígido de lana mineral, espesor 45mm. I/p.p. de tratamiento de huecos, resolución de encuentros y puntos singulares, paso de instalaciones, tornillería, pastas de agarre y juntas, cintas para juntas, anclajes para suelo y techo, andamiaje para trabajos en altura, limpieza y medios auxiliares. Totalmente terminado y listo para imprimar y pintar o decorar. Según NTE-PTP, UNE 102040 IN  y ATEDY. Medido deduciendo los huecos de superficie mayor de 1 m2.</t>
  </si>
  <si>
    <t>TRASDOS.AUTOPORT. DOBLE.
e=131mm./400(13+13+46+13+46)</t>
  </si>
  <si>
    <t>ASEO</t>
  </si>
  <si>
    <t>Rejilla: int. / ext.</t>
  </si>
  <si>
    <t>ENFOSCADO Y ENLUCIDO SOBRE PARAMENTO INTERIOR</t>
  </si>
  <si>
    <t>2,48+3,51=5,99mL</t>
  </si>
  <si>
    <t>[P4] &gt; Aseo</t>
  </si>
  <si>
    <t>Aseo [cierre hueco]</t>
  </si>
  <si>
    <t>Almacén [cierre hueco]</t>
  </si>
  <si>
    <t>1,47+2,48=3,95mL * hidrófugo</t>
  </si>
  <si>
    <t>Luminarias</t>
  </si>
  <si>
    <t>Trampilla 60x60</t>
  </si>
  <si>
    <t>TRAMPILLA FALSO TECHO CONT. DE PYL: 600x600</t>
  </si>
  <si>
    <t>Sala [+4,42]</t>
  </si>
  <si>
    <t>Sala [+4,34]_cortinas</t>
  </si>
  <si>
    <t>Almacén [+2,50]</t>
  </si>
  <si>
    <t>Aseo [+2,50]</t>
  </si>
  <si>
    <t>SOL.GRES PORCELÁNICO T/D C/SOL</t>
  </si>
  <si>
    <t>Exterior-escalón</t>
  </si>
  <si>
    <t>Desmontaje y montaje de solado para uso exterior en áreas peatonales de baldosas de granito abujardado de 2cm de espesor, antideslizante; rejuntadas con lechada de cemento 1/2 CEM II/B-P 32,5 R; realizado sobre solera de hormigón en masa (HM-20/P/20/X0) formando pendientes con acabado maestrado de acuerdo a planos y recibidas sobre capa de mortero de cemento M-10 cumpliendo ley de accesibilidad, totalmente instalado, incluso p.p. de medios auxiliares.</t>
  </si>
  <si>
    <t>5,21+0,63 = 5,84m2</t>
  </si>
  <si>
    <t xml:space="preserve">RODAPIÉ DE ALUMINIO </t>
  </si>
  <si>
    <t>P.PASO P.RECTO LACADA_[P3]_ALMACÉN</t>
  </si>
  <si>
    <t>P.PASO P.RECTO LACADA_[P4]_ASEO</t>
  </si>
  <si>
    <t>PLAC.ANCLAJE S275 18x8x0,4 cm</t>
  </si>
  <si>
    <t>Suministro e instalación de placa de anclaje de acero S275 en perfil plano, de dimensiones 18x8x0,4 cm, fijadas al suelo o pared mediante taco químico y tornillería. Según NTE y CTE-DB-SE-A.</t>
  </si>
  <si>
    <t>[0,004m x 8000 kg/m3 = 32 kg/m2 ]</t>
  </si>
  <si>
    <t>Acero laminado S275 en perfiles para vigas, pilares, zunchos  y correas, con una tensión de rotura de 410 N/mm2, unidas entre sí mediante uniones soldadas con electrodo básico i/p.p. de soldaduras, cortes, piezas especiales, despuntes y dos manos de imprimación con pintura de minio de plomo totalmente montado, según DB-SE-A. Los trabajos serán realizados por soldador cualificado según norma UNE-EN 287-1:1992, NTE-EAS/EAV y documentación técnica.</t>
  </si>
  <si>
    <t>[VIGAS_mostrador] &gt;</t>
  </si>
  <si>
    <t>[VIGAS_PMR] &gt;</t>
  </si>
  <si>
    <t>[VIGAS_LATERAL_Acceso] &gt;</t>
  </si>
  <si>
    <t>PHC 60.4</t>
  </si>
  <si>
    <t xml:space="preserve"> [VIGAS_CANTILEVER] &gt;</t>
  </si>
  <si>
    <t>PLETINA, e=2mm.</t>
  </si>
  <si>
    <t>MÓDULO MOSTRADOR ACCESIBLE (PMR)
[M_2] _ [1 puesto]</t>
  </si>
  <si>
    <t>MÓDULO MOSTRADOR 
[ M_1] _ [2 puestos]</t>
  </si>
  <si>
    <t>MÓDULO MOSTRADOR (ACCESO)
[M_3]</t>
  </si>
  <si>
    <t>AISLAMIENTO TÉRMICO BAJO FORJADO</t>
  </si>
  <si>
    <t>6,29 (FP) + 15,12 (TR) = 21,41 m2</t>
  </si>
  <si>
    <t>Aislamiento térmico bajo forjado, con panel semirrígido de lana mineral, según UNE-EN 13162, no revestido, de 60 mm de espesor, resistencia térmica 1,7 m²K/W, conductividad térmica 0,035 W/(mK). Colocación en obra: a tope, con fijaciones mecánicas.</t>
  </si>
  <si>
    <t>02.10</t>
  </si>
  <si>
    <t>02.11</t>
  </si>
  <si>
    <t>02.12</t>
  </si>
  <si>
    <t>02.13</t>
  </si>
  <si>
    <t>Suministro e instalación de puerta corredera antivandálica en hueco de 200x253cm, con 1 hoja abatible de paso con ancho mínimo de 90,1cm y 1 fija restante, tipo de cristal P4A Insulated 22.4. Batería supervisada con normativa EN16005 de 24V. Cerrojo mecánico Lock for RC2 2-Way. Cerrojo eléctrico: Cerrado con corriente. Selector de funciones: Program selector PSK-6U. Con acabado anodizado especial (inoxidable cepillado mate ALA1). Sensor combinado Unidireccional (sólo activa cuando el movimiento es de aproximación). Seguridad y activación supervisada y no supervisada. Autoportante de aluminio Besam Frame formado por tubo horizontal para fijación del mecanismo y patas verticales de 50x50. Cylinder Euro two way two pcs. Contacto a llave exterior de superficie. Incluido desmontaje y retirada de puerta abatible y cierre enrollable existente. Instalación y puesta en marcha incluyendo mano de obra y desplazamiento del personal técnico, así como ajustes y verificaciones. [Garantía de 12 meses].</t>
  </si>
  <si>
    <t>RECIBIDO CERCOS EN TABIQUE DE FÁBRICA/PYL</t>
  </si>
  <si>
    <t>Cierre provisional de obra mediante paneles de cartón yeso sin atornillar al suelo, incluyendo puerta con cerradura, de acuerdo a las especificaciones de RENFE durante toda la ejecución de la obra, incluso vinilo especificando el tipo de obra de acuerdo a las especificaciones de la DF.</t>
  </si>
  <si>
    <t>LAVABO + MUEBLE BASE + ESPEJO</t>
  </si>
  <si>
    <t>INODORO CON TANQUE ROCA</t>
  </si>
  <si>
    <t>Suministro e instalación de inodoro compacto completo modelo GAP SQUARE Confort Rimless de ROCA adosado a pared compuesto por TAZA rimless de altura confort con salida horizontal con juego de fijación, TANQUE con mecanismo doble pulsador 4,5/3L de alimentación interior, TAPA y asiento con caída amortiguada. Incluye llave de escuadra de 1/2" cromada, latiguillo flexible de 20 cm., empalme simple de PVC de 110 mm., totalmente instalado y funcionando.</t>
  </si>
  <si>
    <t>05.06</t>
  </si>
  <si>
    <t>TUBERIA PVC EVACUACIÓN</t>
  </si>
  <si>
    <t>LEGALIZACIÓN INST. FONTANERÍA Y SANEAMIENTO</t>
  </si>
  <si>
    <t>Legalización de la instalación de fontanería y saneamiento ante la Consejería de Industria de la Comunidad, incluso certificados y Boletines.</t>
  </si>
  <si>
    <t>CONEXIÓN A RED GENERAL DE AGUA FRÍA</t>
  </si>
  <si>
    <t>05.07</t>
  </si>
  <si>
    <t>05.08</t>
  </si>
  <si>
    <t>DERIV. INDIV. SUMINISTRO PPAL + MÓDULO DE CONTADORES</t>
  </si>
  <si>
    <t>TUBO METÁLICO RÍGIDO 50 mm</t>
  </si>
  <si>
    <t>SUBCUADRO PARA SAI</t>
  </si>
  <si>
    <t>PUNTO DE LUZ ALUMBRADO MONOFÁSICO</t>
  </si>
  <si>
    <t>Suministro e instalación de Pantalla LED, 840 LED Panel - UGR&lt;19 - CRI&gt;90. 47W Disano ref 150211-00  La placa base para encastrar en falso techo de 60x60 cm. Temperatura de color 4000K. Instalado incluyendo replanteo, marco, accesorios de anclaje, conexionado y pp. de medios auxiliares.</t>
  </si>
  <si>
    <t>Panel retroproyectado</t>
  </si>
  <si>
    <t>Suministro e instalación de luminaria tira LED para mostrador, según documentación gráfica, temperatura de color 4000K. Incluso fijaciones a paramento y pp. de medios auxiliares. [3,15+(4x1,80)= 10,35m]</t>
  </si>
  <si>
    <t>Cornisa _ [s/ Polic.Opaliz.]</t>
  </si>
  <si>
    <t>INTERRUPTOR CONMUTADO</t>
  </si>
  <si>
    <t>Suministro y colocación de línea telefónica mediante fibra desde toma de acometidas hasta RITI incluso caja del mismo y parte proporcional de conexiones interiores, totalmente instalada, conectada y funcionando</t>
  </si>
  <si>
    <t>RACK DE 24"</t>
  </si>
  <si>
    <t>Tiras LED mostrador</t>
  </si>
  <si>
    <t>Focos LED mostrador</t>
  </si>
  <si>
    <t>INSTALACIÓN ELÉCTRICA MAQUINA PETICIÓN DE TURNOS</t>
  </si>
  <si>
    <t>INSTALACIÓN ELÉCTRICA VARIOS</t>
  </si>
  <si>
    <t>Legalización de la instalación de baja tensión, con certificados, boletines, inspecciones, licencias y permisos necesarios para los organismos oficiales y compañías de suministro correspondientes, incluida la puesta en marcha. Incluido tasas necesarias. Instrucciones de funcionamiento, incluido croquis/resumen del funcionamiento del termostato. Planos "AS-BUILT" de la instalación, con copia en soporte digital. Incluida la legalización de la instalación y las tasas necesarias.</t>
  </si>
  <si>
    <t>LICENCIAS / PERMISOS / INSTRUCCIONES</t>
  </si>
  <si>
    <t>CAJA TOMAS 4TCB+2TCR+2V/D</t>
  </si>
  <si>
    <t>CAJA TOMAS 2TCB+2TCR+2V/D</t>
  </si>
  <si>
    <t>Visor turnos</t>
  </si>
  <si>
    <t>Display turnos</t>
  </si>
  <si>
    <t>06.26</t>
  </si>
  <si>
    <t>06.27</t>
  </si>
  <si>
    <t>06.28</t>
  </si>
  <si>
    <t>06.29</t>
  </si>
  <si>
    <t xml:space="preserve">Termostato regulador de temperatura unidad interior fancoil con programación semanal para el encendido y apagado. Interfaz de control de usuario, Blueface AZCE6BLUEZEROCN "AIRZONE", pantalla táctil capacitiva de 3,5" a color, de acero y cristal, conexión por cable, montaje en superficie, color negro, para control de la temperatura, del modo de funcionamiento y de la velocidad del ventilador en el sistema, con lectura de temperatura ambiente y humedad relativa de zona, control de etapas de configuración (aire, radiante o combinado), función Eco-Adapt (selección del nivel de eficiencia energética del sistema), función Sleep, programaciones horarias de las temperaturas de zona y de modo, información de consumo, acceso remoto a otras zonas del sistema, información climática y del consumo de la máquina y 6 idiomas disponibles (español, inglés, francés, italiano, alemán y portugués). Totalmente instalado; i/p.p. de conexiones y ajustes.
</t>
  </si>
  <si>
    <t>VISUALIZADOR TEMPERATURA-HUMEDAD ELECTRÓNICO [ESTACIÓN METEOROLÓGICA]</t>
  </si>
  <si>
    <t>Estación meteorológica BALDR (color blanco) inalámbrica con 2 sensores exteriores, pantalla digital a color, termómetro, higrómetro con previsión meteorológica, barómetro y fase lunar. Visualización de temperatura y humedad de recinto interior, con display digital electrónico de indicación, con altura de dígitos de 100 mm. Dispone de sonda de medición de humedad y temperatura independientes con lectura en el display. Dimensiones totales del display acorde a formato DIN-A5 o similar, conforme a RITE I.T.3.8.3 y R.D. 1826/2009. Rango de medición de la temperatura:0 a50 ºC. Rango de medición de humedad relativa: 0 a 99,9 %.Alimentación CA 200-240V-50Hz y consumo &lt;18VA y pilas de sensores. Totalmente instalado; i/p.p. de conexiones y ajustes.</t>
  </si>
  <si>
    <t>PULSADOR DE ALARMA ANALÓGICO</t>
  </si>
  <si>
    <t>Suministro e instalación de sirena electrónica bitonal, con indicación óptica y acústica, de 85 dB de potencia, para uso interior, pintada en rojo. Incluso elementos de fijación. Completamente conectado y funcionando. Incluso pp. de medios auxiliares. Medida la unidad instalada.</t>
  </si>
  <si>
    <t>Extintor portátil de polvo químico ABC polivalente, con presión incorporada con nitrógeno, con 6 kg de agente extintor, de eficacia 34A-233B, con casco de acero con revestimiento interior resistente a la corrosión y acabado exterior con pintura epoxi color rojo, tubo sonda, válvula de palanca, anilla de seguridad, manómetro, base de plástico y manguera con boquilla difusora. Incluso soporte y accesorios de montaje.</t>
  </si>
  <si>
    <t>Extintor portátil de nieve carbónica CO2, con 5 kg de agente extintor, de eficacia 89B, con casco de acero con acabado exterior con pintura epoxi color rojo, válvula de palanca, anilla de seguridad, manguera y trompa difusora. Incluso soporte y accesorios de montaje.
automática por temperatura, según Norma UNE. Medida la unidad instalada.</t>
  </si>
  <si>
    <t>EXTINTOR POLVO ABC_(ALTA EFICACIA)</t>
  </si>
  <si>
    <t>EXTINTOR NIEVE CARBÓNICA CO2_(A. EFICACIA)</t>
  </si>
  <si>
    <t>Salida _ [32x16cm]</t>
  </si>
  <si>
    <t>SIN Salida _ [32x16cm]</t>
  </si>
  <si>
    <t>Dirección Eva. _ [16x32cm]</t>
  </si>
  <si>
    <t>Extintor _ [21x21cm]</t>
  </si>
  <si>
    <t>Pulsador Alarma _ [21x21cm]</t>
  </si>
  <si>
    <t>Riesgo Eléctrico [h=9cm]</t>
  </si>
  <si>
    <t>08.07</t>
  </si>
  <si>
    <t>LICENCIA Y PERMISOS</t>
  </si>
  <si>
    <t>Legalización de la instalación de PCI, con certificados, boletines, inspecciones, licencias y permisos necesarios para los organismos oficiales y compañías de suministro correspondientes, incluida la puesta en marcha. Incluido tasas necesarias.</t>
  </si>
  <si>
    <t>PROGRAMACIÓN, PUESTA A PUNTO Y AS BUILT</t>
  </si>
  <si>
    <t>Programación y puesta a punto de la instalación de detección, en las condiciones de su recepción. Incluso documentación Asbuilt.</t>
  </si>
  <si>
    <t>Mostrador tipo (según documentación gráfica) formado por mesa de madera de melamina ignifuga tipo EGGER, en blanco caolín de 24 mm de espesor y canteado en ABS de medidas exteriores 115,4x95 cm y dispuesta a 72 cm de altura. 
La mesa irá fijada a estructura de acero  pintada (Pantone 413/RAL 7032) en su totalidad,  formada por PHC 60.4 [CANTILEVER y subestructura de madera sobre viga PHC 80.4] en sentido longitudinal y transversal que estará soldada a la estructura principal formada por PHC 80.4. Los montantes verticales irán anclados al suelo sobre placa soldada de 180x80x4 mm. 
El faldón de la mesa estará formado por  un tablero de madera similar al conjunto [16 mm]. Zócalo de 20 cm de altura de madera chapado en acero inoxidable incluso cantos visibles.
Cornisa de 32 cm de altura y 60 cm de profundidad en madera de melamina ignífuga tipo EGGER, en blanco caolín de 16 mm de espesor chapado en acero inoxidable en su frontal exterior albergando instalación de iluminación y cableado. 
Sobre la mesa irá dispuesto un vidrio fijo superior tipo Stadip 3+3: 99 cm de ancho x 128 cm de alto. La estructura soporte del vidrio será una U de acero inox. de 20x20 mm y 2 mm de espesor. 
Colgado de la cornisa se dispondrá un estor de PVC por puesto en color a elegir por la propiedad que permita su recogida incluyendo los mecanismos de regulación necesarios .
La elaboración se realizará en taller, ajuste y montaje en obra.</t>
  </si>
  <si>
    <t>Downlight [extractor- temp.]</t>
  </si>
  <si>
    <t>Luminaria para encastrar , tipo downlight 882 Compact CRI95 - 140mm 11 W marca DISANO o similar.  Temperatura de color 4000K. Instalado incluyendo temporizador de extractor aseo, replanteo, accesorios de anclaje, conexionado y pp. de medios auxiliares.</t>
  </si>
  <si>
    <t>Suministro papelera modelo Exacompta Forever PP o similar fabricada con plástico de polipropileno (PP) reciclado color negro y capacidad 15 litros para agentes (confirmar antes con la propiedad).</t>
  </si>
  <si>
    <t>Suministro e instalación de dosificador de jabón de acero inoxidable 18/10, con capacidad de 1 l. y cerradura antirrobo, instalados con tacos de plástico y tornillos apropiados a la pared.</t>
  </si>
  <si>
    <t xml:space="preserve">Suministro e instalación de caja fuerte mod. RESKAL FA62344. Medidas exteriores: H 306 x L 426 x P 295 mm. Con sistema antirrobo, nivel de seguridad certificado y cerradura de alta seguridad con sistema electrónico y manual. Material de acero. Incluido anclaje/fijación, para suelo y pared, con taco químico de 16mm. </t>
  </si>
  <si>
    <t>Suministro e instalación de detector de billetes falsos countermatic modelo NEW CHIGAGO Actualizable compatible con divisa euro. Contador de billetes Con certificación europea. Funcionando e instalado con la última actualización para nuevos billetes de 100€ y 200€.</t>
  </si>
  <si>
    <t>Limpieza final de obra, incluyendo los trabajos de eliminación de la suciedad y el polvo acumulado en falso techo, paramentos y carpinterías, limpieza y desinfección de baños y aseos, limpieza de cristales y carpinterías exteriores, eliminación de manchas y restos de yeso y mortero adheridos en suelos y otros elementos, recogida y retirada de plásticos y cartones, todo ello junto con los demás restos de fin de obra depositados en el contenedor de residuos para su transporte a vertedero autorizado. Medido el metro cuadrado construido.</t>
  </si>
  <si>
    <t>Suministro de contenedor de 6m³ para transporte de elementos procedentes de la demolición y obras de reforma, clasificados, incluso servicio de entrega, alquiler y recogida en obra del contenedor, medidas de seguridad y protección, canon y transporte a vertedero específico, instalación de tratamiento de residuos de construcción y demolición autorizado.</t>
  </si>
  <si>
    <t>Suministro y montaje silla operativa de escritorio modelo POP o similar (modelo elegido a confirmar con la propiedad), giratoria de aluminio negro inyectado con ruedas estándar. Mecanismo Syncro 5 posiciones y regulación de tensión.  Gomaespuma moldeable. Respaldo regulable en altura. Brazos de nylon de alta resistencia regulables en altura. Asiento y respaldo tapizado de fácil limpieza Acabados: Grupo 0. Tapicería en color rojo.</t>
  </si>
  <si>
    <t xml:space="preserve">Suministro y montaje silla confidente fija sin brazos, de 4 patas, apilable, modelo VENUS o similar (confirmar antes con propiedad). Estructura de tubo de acero oval 30x15x1,5. Asiento y respaldo tapizado sobre espuma de poliuretano expandido de alta densidad. Contra de asiento y respaldo en polipropileno negro. Tapicería en color rojo. </t>
  </si>
  <si>
    <t>Maquetación, suministro e instalación de imagen corporativa mediante la realización de vinilos colocados sobre vidrios/chapas y cartelería sobre paredes según documentación gráfica y cumpliendo las especificaciones de la normativa vigente en materia de promoción  de la accesibilidad universal y eliminación de las barreras arquitectónicas. El diseño y disposición de los elementos estéticos de la oficina deberá cumplir con los requisitos del Manual de Identidad Corporativa del CRTM y, en cualquier caso, deberán ser aprobados por dicho organismo. Tanto en textos, colores, como sistema gráfico se mantendrá la imagen aprobada por el CRTM en su Manual de diseño. Colores corporativos: Pantone 485C/RAL 3020 _ Pantone 424C/RAL 7005 _ Pantone 413/RAL 7032 _ Pantone 369C/RAL 6018. Incluye trabajos previos de desmontaje de vinilos existentes y limpieza de las superficies, por ambas caras, para la instalación sobre superficie totalmente preparada y transparente, p.p. de medios auxiliares y medios de elevación.</t>
  </si>
  <si>
    <t xml:space="preserve">Suministro y montaje silla confidente fija sin brazos, de 4 patas, apilable, modelo VENUS o similar (confirmar antes con propiedad). Estructura de tubo de acero oval 30x15x1,5. Asiento y respaldo tapizado sobre espuma de poliuretano expandido de alta densidad. Contra de asiento y respaldo en polipropileno negro. Tapicería en color azul. </t>
  </si>
  <si>
    <t xml:space="preserve">Suministro y colocación de secamanos eléctrico con pulsador por temporizador de 1650 W. con carcasa de ABS blanco, colocado mediante anclajes de fijación a la pared e instalado y funcionando. </t>
  </si>
  <si>
    <t>Suministro de papelera higiénica de acero inoxidable 18/10, con tapa abatible y pedal de apertura con capacidad de 10 l. Modelo P40 o similar (confirmar antes con la propiedad) para aseo.</t>
  </si>
  <si>
    <t>Suministro e instalación de mesa de trabajo modelo GIO o similar (confirmar con la propiedad) de dimensiones 100 x 60 x 74 cm, formada por una tapa de tablero bilaminado de 25mm de espesor, 4 patas metálicas inoxidables. Acabado color blanco. Incluido su montaje.</t>
  </si>
  <si>
    <t>ESTANTERÍA METÁLICA GALVANIZADA</t>
  </si>
  <si>
    <t xml:space="preserve">Suministro e instalación de estantería metálica galvanizada modular marca ESMELUX o similar (confirmar con la propiedad) de 90 cm de ancho, 40 cm de fondo y 2 metros de altura con 5 estantes regulables cada 3,3 cm (carga por estante: 180 Kg) y bandeja extraíble para consulta, oculta, instalada debajo de uno de los estantes permitiendo una extracción suave sobre guías telescópicas con tablero de melamina blanco de 19 mm de espesor, superficie de 900x400 (largo x fondo) y capacidad de carga hasta 20 Kg. Incluido su montaje. </t>
  </si>
  <si>
    <t>TAQUILLA METÁLICA [1 PUERTA]</t>
  </si>
  <si>
    <t>TAQUILLA METÁLICA [2 PUERTAS]</t>
  </si>
  <si>
    <t>CORTINAS VERTICALES.LAMAS GIRATORIAS (89mm)</t>
  </si>
  <si>
    <t xml:space="preserve"> </t>
  </si>
  <si>
    <t>Coordinador de seguridad y salud durante toda la vigencia de la obra que realice las labores de coordinación en dicha materia representando a la propiedad y formando parte de la dirección facultativa de las obras.</t>
  </si>
  <si>
    <t>Cierre de huecos de paso con fábrica de ladrillo cerámico hueco doble, con juntas horizontales y verticales de 10 mm de espesor, recibida con mortero de cemento industrial, color gris, M-5, suministrado a granel. Incluido enfoscado y enlucido de espesor de 15 mm por ambas caras,  nivelado y sellado con la fábrica actual listo para pintar y/o alicatar.</t>
  </si>
  <si>
    <t xml:space="preserve">Trasdosado autoportante formado por una estructura doble de montantes separados 400 mm y canales de perfiles de chapa de acero galvanizado de 46 mm, atornillado por la cara externa dos placas de yeso laminado resistente al fuego e hidrófugo de 13 mm de espesor (y una placa interior) con un ancho total de 131mm, con aislamiento térmico entre montantes de la estructura formado por panel semirrígido de lana mineral, espesor 45mm. I/p.p. de tratamiento de huecos, resolución de encuentros y puntos singulares, paso de instalaciones, tornillería, pastas de agarre y juntas, cintas para juntas, anclajes para suelo y techo, andamiaje para trabajos en altura, limpieza y medios auxiliares. Totalmente terminado y listo para imprimar y pintar o decorar. Según NTE-PTP, UNE 102040 IN  y ATEDY. Medido deduciendo los huecos de superficie mayor de 1 m2. </t>
  </si>
  <si>
    <t>[P3] &gt; Almacén</t>
  </si>
  <si>
    <t>Faja perimetral de pladur para falsos techos desmontables, colocado sobre una estructura oculta de acero galvanizado, formada por perfiles T/C de 47 mm. cada 40 cm. y perfilería, i/replanteo auxiliar, accesorios de fijación, nivelación y repaso de juntas con cinta y pasta, montaje y desmontaje de andamios, terminado s/NTE-RTC, medido en su área descontada la superficie de falso techo. Se incluye adaptación, reposición de zonas alteradas, nivelado y sellado con falso techo de rejilla actual listo para pintar.</t>
  </si>
  <si>
    <t>Suministro e instalación de trampilla de registro gama Básica, Basic 12,5, sistema E102.a "KNAUF", de 600x600 mm, formada por marco de aluminio y puerta de placa de yeso laminado (1 impregnada (H1), de 12,5 mm de espesor), para falso techo continuo de placas de yeso laminado. Incluso accesorios de montaje y aislamiento adherido.</t>
  </si>
  <si>
    <t>Puerta de paso ciega normalizada de hoja 82,5x211 cm con apertura hacia la derecha, lacada en color blanco, de tablero DM hidrófugo,  incluso precerco de pino 220x35 mm., galce o cerco recto de DM hidrófugo lacado 220x30 mm. con embocadura 80x12mm, tapajuntas moldeados de DM hidrófugo lacado de 70x10mm. en ambas caras. Incluso herrajes de colgar y de cierre en acero inox. y manivelas de acero inoxidable tubular tipo Morrigan, con roseta circular, cerradura de seguridad y condena interior, montada, incluso p.p. de medios auxiliares.</t>
  </si>
  <si>
    <t>Puerta de paso ciega normalizada de hoja 82,5x211 cm con apertura hacia la derecha, lacada en color blanco, de tablero DM hidrófugo,  incluso precerco de pino 160x35 mm., galce o cerco recto regulable de DM hidrófugo lacado 160x30 mm. con moldura extensible recta 7012 de DM hidrófugo lacado en ambas caras. Incluso herrajes de colgar y de cierre en acero inox. y manivelas de acero inoxidable tubular tipo Morrigan, con roseta circular, condena interior y descondena exterior, montada, incluso p.p. de medios auxiliares.</t>
  </si>
  <si>
    <t>Mostrador tipo (según documentación gráfica) formado por mesa de madera de melamina ignifuga tipo EGGER, en blanco caolín de 24 mm de espesor de medidas exteriores 210x95 cm canteada en ABS y dispuesta a 72 cm de altura, con suplemento curvado a 114 cm de altura de mostrador de madera con faldón vertical chapado acero inoxidable sobre toda la superficie visible incluido canto [espesor de 20 mm]. El resto del mueble se ejecutará con panel de madera de melamina ignifuga tipo EGGER, en blanco caolín de 16mm de espesor y canteado en ABS existiendo paneles chapados en acero inoxidable. 
La mesa irá fijada a estructura de acero pintada (Pantone 413/RAL 7032) en su totalidad, formada por PHC 60.40 [VIGA_Lateral y CANTILEVER] en sentido longitudinal y transversal que estará soldada a la estructura principal formada por PHC 80.4. Los montantes verticales irán anclados al suelo sobre placa soldada de 180x80x4 mm. 
El faldón del mostrador estará formado por un expositor de 50 cm de altura de policarbonato opalizado formando cajón cerrado interiormente mediante un tablero de madera que permita su desmontaje para albergar el sistema de iluminación led interior. Zócalo de 20 cm de altura de madera chapado en acero inox. también cantos visibles y perfil tubular de acero inox. Ø=50 mm anclado al suelo a 12,5 cm de altura y separado 10,5 cm del zócalo  [centro del tubo]. 
Cornisa de 32 cm de altura y 60 cm de profundidad en madera de melamina ignífuga tipo EGGER, en blanco caolín de 16 mm de espesor chapado en acero inoxidable en su frontal exterior albergando instalación de iluminación y cableado. En el nivel superior dispondrá de tapas de registro abatibles para acceder a las conexiones de los puestos e iluminación.
Sobre el mostrador de acero inox. irá dispuesto un vidrio fijo superior tipo Stadip 3+3 de dos partes: 192 cm de ancho x 86 cm  de alto. La estructura soporte del vidrio será una U de acero inox. de 20x20 mm y 2mm de espesor.. 
Colgado de la cornisa se dispondrá un estor de PVC por puesto en color a elegir por la propiedad que permita su recogida incluyendo los  mecanismos de regulación necesarios. 
La elaboración se realizará en taller, ajuste y montaje en obra.</t>
  </si>
  <si>
    <t>Instalación completa de fontanería y saneamiento de aseo, dotado de 1 inodoro y 1 lavabo, realizada con tubería de polietileno reticulado fabricada por el método de Peróxido (Engel) PEX-A rígida, para la red de agua fría y ACS, instalada por falso techo, sistema de derivaciones por tes, conforme UNE-EN ISO 15875-1 y 5 + A1. Tuberías protegidas en paramentos empotrados con tubo corrugado de protección, calorifugada la tubería de agua caliente, según RITE. Red de desagües realizada con tuberías de PVC, serie B, conforme UNE-EN 1453, bote sifónico, manguetón de conexión inodoro. Instalación con los diámetros correspondientes para cada punto de consumo. Totalmente montada, conexionada y probada incluyendo llaves de corte rectas para empotrar con maneta y embellecedor; p.p. de bajante, p.p. de piezas especiales (codos, manguitos, etc...) de las tuberías y p.p de medios auxiliares. Sin incluir sanitarios, ni griferías. Conforme a CTE DB HS-4 y DB HS-5.</t>
  </si>
  <si>
    <t>Ejecución de las instalaciones necesarias para un correcto desarrollo de los trabajos, incluyendo iluminación, puntos de abastecimiento de energía eléctrica mediante tomas de corriente, y otras instalaciones propias de este tipo de trabajos. Luminarias, cables y otros materiales incluidos. Todo ello cumplirá lo establecido en la ITC-BT-33 del REBT. Totalmente instalado, conectado, probado y funcionando. Medida la unidad completa. Con medios auxiliares.</t>
  </si>
  <si>
    <t>Suministro y montaje de canalización de PVC rígido, de 25mm de diámetro, libre de halógenos no propagador de la llama. Incluso elementos de sujeción, piezas de conexión y pp de medios auxiliares.</t>
  </si>
  <si>
    <t>Suministro y montaje de canalización de tubo metálico rígido de 50mm de diámetro. Incluso elementos de sujeción, piezas de conexión y pp de medios auxiliares.</t>
  </si>
  <si>
    <t>Suministro y colocación de línea de alimentación a circuitos de alumbrado, realizadas mediante Cable Flexible Libre Halógenos 1,5 mm2 EXZHELLENT CPR 750V , desde Cuadro Eléctrico a las cajas de conexión y derivación de encendidos, colocado bajo tubo rígido en las zonas vistas o corrugado donde vaya empotrado(p.p. incluida), incluyéndose p.p de cajas de derivación, de dimensiones adecuadas, tubos de protección, acoplamientos, reducciones, fijaciones para cajas y bornas de conexión. Totalmente instalado, probado y funcionando. Medida unidad de longitud instalada. Con medios auxiliares.</t>
  </si>
  <si>
    <t>Suministro e instalación de puntos de luz para alumbrado general o de socorro realizado  mediante manguera con aislamiento de polietileno reticulado y cubierta exterior de poliolefina "CERO HALOGENOS", y resistente al fuego en caso de las pertenecientes a la alimentación de socorro, con sección de conductores de las mismas características del circuito correspondiente, desde bandeja o caja de registro a cada equipo, conducidas bajo tubo libre de halógenos no propagador de la llama, incluyéndose así mismo cajas de derivación, toma de tierra si procede, acoplamientos, reducciones, fijaciones para cajas y bornas de conexión. Totalmente instalado, conectado, probado y funcionando. Medida la unidad ejecutada. Con medios auxiliares.</t>
  </si>
  <si>
    <t>Suministro e instalación de luminaria downlight de superficie. Temperatura de color 3000K. Incluso fijaciones a paramento y pp. de medios auxiliares.</t>
  </si>
  <si>
    <t>Suministro y montaje de mecanismos interruptor sencillo, modelo LEGRAND o similar, en caja de superficie y/o empotrado, incluyendo su parte proporcional de cableado de cobre libre en halógenos hasta caja de derivación, de 1,5mm² de sección con aislamiento H07Z1-K, bajo tubo de PVC (rígido y/o flexible corrugado) libre en halógenos y no propagadores de la llama, incluido cajas de registro, pequeño material y soportes. Totalmente colocado, conectado, probado y funcionando. Medida la unidad totalmente instalada y conectada. Con medios auxiliares.</t>
  </si>
  <si>
    <t>Suministro y colocación de línea de alimentación a circuitos de fuerza realizadas mediante Cable Flexible Libre Halógenos 2,5 mm2 EXZHELLENT CPR 750V, de 3x2.5 mm², desde Cuadro Eléctrico a las cajas de conexión, bajo tubo rígido en las zonas vistas o corrugado donde vaya empotrado (p.p. incluida), incluyéndose p.p de cajas de derivación, de dimensiones adecuadas, tubos de protección, acoplamientos, reducciones, fijaciones para cajas y bornas de conexión. Totalmente instalado, probado y funcionando. Medida unidad de longitud instalada. Con medios auxiliares.</t>
  </si>
  <si>
    <t>Suministro y colocación de caja de superficie de 1 módulo  marca LEGRAND, modelo LIVINGLIGHT o similar y de color gris, según normativa UNE 20451:1997 fabricado en material autoextinguible i/ cubetas, marcos, bastidores y tapas, de color gris, 1 tomas schuko 2p+TT 16A para red con led y obturador de seguridad color blanco, realizada con conductor de cobre de 2,5 mm2. en sistema monofásico (fase + neutro + tierra), con aislamiento RZ1-K  0,6 /1 kV no propagadores de incendio y con emisión de humos y opacidad reducida (según norma UNE 21.123 parte 4 o 5), en montaje empotrado bajo canaleta PVC blanca, no propagadora de llama (según normas UNE-EN 50.085-1 o 50.086-1), con tomas, placas, caja, marco y todos los accesorios. Totalmente instalada, precableada en fábrica, conectada y funcionando. Medida la unidad instalada. Con medios auxiliares.</t>
  </si>
  <si>
    <t>Suministro y colocación de caja de superficie de 2 módulos marca LEGRAND, modelo LIVINGLIGHT o similar y de color gris, según normativa UNE 20451:1997 fabricado en material autoextinguible i/ cubetas, marcos, bastidores y tapas, de color blanco, 3 tomas schuko 2p+TT 16A para red con led y obturador de seguridad color blanco, realizada con conductor de cobre de 2,5 mm2. en sistema monofásico (fase + neutro + tierra), con aislamiento RZ1-K  0,6 /1 kV no propagadores de incendio y con emisión de humos y opacidad reducida (según norma UNE 21.123 parte 4 o 5), en montaje en superficie bajo canaleta PVC blanca, no propagadora de llama (según normas UNE-EN 50.085-1 o 50.086-1), con tomas, placas, caja, marco y todos los accesorios. Totalmente instalada, precableada en fábrica, conectada y funcionando. Medida la unidad instalada. Con medios auxiliares.</t>
  </si>
  <si>
    <r>
      <t>Suministro y colocación de caja de superficie de 4 módulos marca LEGRAND, modelo LIVINGLIGHT o similar y de color gris, según normativa UNE 20451:1997 fabricado en material autoextinguible i/ cubetas, marcos, bastidores y tapas, de color blanco, 4 tomas schuko 2p+TT 16A color blanco para red y 2 tomas schuko 2p+TT 16A color rojo para SAI,</t>
    </r>
    <r>
      <rPr>
        <sz val="10"/>
        <rFont val="Arial Narrow"/>
        <family val="2"/>
      </rPr>
      <t xml:space="preserve"> con led y obtur</t>
    </r>
    <r>
      <rPr>
        <sz val="10"/>
        <color theme="1"/>
        <rFont val="Arial Narrow"/>
        <family val="2"/>
      </rPr>
      <t>ador de seguridad color blanco, 2 conectores voz y datos con conector RJ45, realizada con conductor de cobre de 2,5 mm2. en sistema monofásico (fase + neutro + tierra), con aislamiento RZ1-K  0,6 /1 kV no propagadores de incendio y con emisión de humos y opacidad reducida (según norma UNE 21.123 parte 4 o 5), en montaje en superficie bajo canaleta PVC blanca, no propagadora de llama (según normas UNE-EN 50.085-1 o 50.086-1), con tomas, placas, caja, marco y todos los accesorios. Totalmente instalada, precableada en fábrica, conectada y funcionando. Medida la unidad instalada. Con medios auxiliares. Se utilizará el mismo fabricante en todo el canal de comunicaciones (cable, conector RJ45, panel de parcheo y latiguillos).</t>
    </r>
  </si>
  <si>
    <t>Suministro y colocación de caja de superficie de 3 módulos marca LEGRAND, modelo LIVINGLIGHT o similar y de color gris, según normativa UNE 20451:1997 fabricado en material autoextinguible i/ cubetas, marcos, bastidores y tapas, de color blanco, 2 tomas schuko 2p+TT 16A color blanco para red y 2 tomas schuko 2p+TT 16A color rojo para SAI, con led y obturador de seguridad color blanco, 2 conectores voz y datos con conector RJ45, realizada con conductor de cobre de 2,5 mm2. en sistema monofásico (fase + neutro + tierra), con aislamiento RZ1-K  0,6 /1 kV no propagadores de incendio y con emisión de humos y opacidad reducida (según norma UNE 21.123 parte 4 o 5), en montaje en superficie bajo canaleta PVC blanca, no propagadora de llama (según normas UNE-EN 50.085-1 o 50.086-1), con tomas, placas, caja, marco y todos los accesorios. Totalmente instalada, precableada en fábrica, conectada y funcionando. Medida la unidad instalada. Con medios auxiliares. Se utilizará el mismo fabricante en todo el canal de comunicaciones (cable, conector RJ45, panel de parcheo y latiguillos).</t>
  </si>
  <si>
    <t xml:space="preserve">Suministro y montaje de 1 ARMARIO DE 24U 800X600X1200mm
Incluido suministro y montaje de 1 ARMARIO DE 24U 800X600X1200 (ancho x alto x profundo), con las siguientes características:
- Puerta frontal doble, de cristal laminado de seguridad y puerta trasera simple abatible y microperforada. Ambas puertas con cierre de bombín y misma llave. Los laterales deben ser microperforados con cierre de bombín y misma llave que el resto de las puertas.
- Dos montantes delanteros de 19” y dos traseros, ambos deslizantes mediante guías y tuercas.
- Pintado exterior e interiormente con pintura epoxi y color RAL 7016.
- Conjunto de tapas verticales pasacables.
- Guía cables laterales verticales para fijación y distribución del cableado, incluyendo anillas de sección transversal circular y orificios frontales para permitir la entrada de cables.
- Tapa trasera con entrada de cables, instalable opcionalmente en la parte superior o inferior según vengan los cables del techo o del suelo.
- Registrable por el suelo para paso de cables o refrigeración.
- Patas niveladoras. (4 unidades).
- Bandeja de ventilación en techo con 4 ventiladores, interruptor y termostato analógico regulable.
- Tapeta superior elevable mediante soportes para permitir la salida del aire evacuado por los ventiladores, con espacio libre mínimo de 2 cm entre la tapeta y el techo del armario.
- Zócalo inferior de altura 100mm con tapa frontal y posterior desmontable para permitir alojar la coca de los cables en dicho hueco del zócalo.
- El armario debería soportar una capacidad de carga estática de 500kg.
El diseño interior del armario o disposición de los elementos a suministrar e instalar será de la siguiente manera:
- Unidad de ventilación: Bandeja de 4 o 6 ventiladores colocada en la parte superior del armario.
- PTRO de proveedor de fibra óptica (Movistar y Orange) enracable.
- Paneles de cableado horizontal de cobre. Dichos paneles deben ser Tipo Keystone solución estándar no permitiéndose soluciones propietarias.
- Electrónica de Red LAN.
- Electrónica de red WAN: Routers del subsistema de administración, que dan acceso a la red institucional de la Comunidad de Madrid y acceso a internet.
- Pasahilos de cepillo abierto, no se permiten cerrados. Se colocarán uno por cada dos paneles de parcheo.
- 2 Regletas de 8 enchufes sin interruptor y con indicador luminoso.
Incluida toma de fuerza simple en superficie [F4],  panel de entrada de cables  en acero 486mm x 10mm, con abertura frontal protegida por escobilla instalado sobre paramento, fijaciones a paramento horizontal o vertical, tornillería, p.p. de pequeño material y pp. de medios auxiliares. Medida la unidad completamente instalada y conexionada.
</t>
  </si>
  <si>
    <t>Suministro e instalación de pulsador de alarma analógico direccionable de rearme manual con aislador de cortocircuito, de ABS color rojo, con led de activación e indicador de alarma. Incluso elementos de fijación. Completamente conectado y funcionando. Incluso pp. de medios auxiliares.</t>
  </si>
  <si>
    <t>Suministro e instalación de señalética para incendios y evacuación de dimensiones adecuadas a su distancia de visualización. Autoprotección Renfe viajeros. Clase según uso del local. Incluso elementos de fijación y pp de medios auxiliares.  Medida la unidad instalada.</t>
  </si>
  <si>
    <t>Suministro e instalación de conjunto 3x1 tipo split marca TOSHIBA formado por:
1ud U.Ext. Digital Inverter R-32 (8,0/9,0 kW).
1ud U.Int. U.Int. Daytona R-32 (9,0/10,0 kW).
p.p. de tubería de cobre aislado. 5/8-3/8 hasta ud exterior en cubierta
Suportación unidad interior y exterior.
Desagües 
Conexionado eléctrica y de comunicación, protección automática y diferencial en CGBT.
Bomba de condensados.
Incluso parte proporcional de medios auxiliares, trabajos previos, adaptación del FT y replanteo. Totalmente instalado y funcionando.</t>
  </si>
  <si>
    <t>Suministro e instalación de sistema de ventilación para atención al cliente, almacén y aseos. Se incluye en esta partida:
- Conductos flexibles y conducto de chapa galvanizada en FT y rejillas necesarias;
- Extractor para aseo (con temporizador) y almacén
- Compuerta antirretorno
- Extractor atención al cliente
- Ventilador atención al cliente
Incluso parte proporcional de medios auxiliares, trabajos previos, adaptación del FT y replanteo. Totalmente instalado y funcionando.</t>
  </si>
  <si>
    <t>Suministro de paragüero modelo SIE 306 o similar de dimensiones 50 cm alto y 21,5 ancho, de acero pintado, color negro, con 20L de capacidad, incluido aro inferior de PVC para evitar rozamientos en pavimentos húmedos.</t>
  </si>
  <si>
    <t>Suministro e instalación de taquilla metálica monoblock soldada marca GIO o similar (confirmar con propiedad) de dimensiones 400X500X1780 mm. Fabricada en chapa de acero de 0,8mm de espesor, pulida y laminada en frío. Acabado con pintura epoxi en polvo secado al horno color Gris 7035. Puertas dotadas de refuerzo longitudinal, toallero, tarjetero y ventilación.  Cerraduras y juego de 2 llaves por cerradura. Con perchero y un estante en la parte superior. Incluido montaje (aseo).</t>
  </si>
  <si>
    <t>Suministro e instalación de taquilla metálica monoblock soldada marca GIO o similar (confirmar con propiedad) de dimensiones 400X500X1780 mm. Fabricada en chapa de acero de 0,8mm de espesor, pulida y laminada en frío. Acabado con pintura epoxi en polvo secado al horno color Rojo. Puertas dotadas de refuerzo longitudinal, toallero, tarjetero y ventilación.  Cerraduras y juego de 2 llaves por cerradura. Con perchero y un estante en la parte superior. Incluido montaje (almacén).</t>
  </si>
  <si>
    <t>Suministro e instalación de armario bajo marca GIO o similar (confirmar con la propiedad) de dimensiones 90 cm de longitud x42 cm de profundidad x 76 cm de altura, revestido interior y exteriormente en melamina ignifuga EGGER de 16 mm de espesor en blanco caolín, canteada en ABS, con estantes divisorios horizontales con niveladores de regulación interior, puertas y frentes fabricados en tablero de 19 mm. con cantos de PVC de 2 mm. Bisagras automáticas con 110º de apertura. Cerradura de falleba, dos bisagras de primera calidad por puerta, piezas especiales lacadas en blanco de cierre perimetral y totalmente instalados. Acabado color blanco. Incluido su montaje.</t>
  </si>
  <si>
    <r>
      <t xml:space="preserve">Suministro y montaje de armario alto de puertas abatibles modelo GIO o similar (confirmar con la propiedad) de dimensiones 90 cm de longitud x42 cm de profundidad x </t>
    </r>
    <r>
      <rPr>
        <sz val="10"/>
        <rFont val="Arial Narrow"/>
        <family val="2"/>
      </rPr>
      <t>201</t>
    </r>
    <r>
      <rPr>
        <sz val="10"/>
        <color theme="1"/>
        <rFont val="Arial Narrow"/>
        <family val="2"/>
      </rPr>
      <t xml:space="preserve"> cm de altura, revestido interiormente en melamina blanca, con 4 estantes divisorios horizontales de 25mm con niveladores de regulación interior sobre estructura de 25mm de espesor</t>
    </r>
    <r>
      <rPr>
        <sz val="10"/>
        <rFont val="Arial Narrow"/>
        <family val="2"/>
      </rPr>
      <t>. Puertas lisas lacadas en blanco, dos puertas abatibles, cuatro bisagras de primera calidad por puerta</t>
    </r>
    <r>
      <rPr>
        <sz val="10"/>
        <color theme="1"/>
        <rFont val="Arial Narrow"/>
        <family val="2"/>
      </rPr>
      <t xml:space="preserve">. Puertas y frentes fabricados en tablero de 19 mm. con cantos de PVC de 2 mm. Bisagras automáticas con 110º de apertura. Cerradura de falleba. Tiradores de aluminio. Totalmente instalados. Acabado color blanco. </t>
    </r>
  </si>
  <si>
    <t>Suministro e instalación de cajonera modelo GIO o similar (confirmar con la propiedad) rodante de tres cajones, de dimensiones 430 x 540 x 550 mm, realizada en tablero bilaminado de 19 mm de espesor. Cantos de PVC de 0.6 mm. en su estructura y 2 mm. en la tapa y frentes. Cajones metálicos provistos de guías silenciosas. Cerradura con llave plegable en dos ejemplares con cubrellave en ABS gris. Ruedas de nylon negro. Acabado color blanco. Incluido su montaje.</t>
  </si>
  <si>
    <t>Suministro e instalación de nuevo cuadro eléctrico, CGBT según esquema unifilar, desconectar y anular los circuitos que no se utilicen en la nueva configuración,  reapretar todas las conexiones y rotular según la nueva configuración de la instalación. Incluida señal de advertencia de peligro riesgo eléctrico (PVC adhesivo troquelado, h=9cm).
Cuadro según esquema unifilar.</t>
  </si>
  <si>
    <t>Suministro e instalación de subcuadro eléctrico para SAI, según esquema unifilar. Incluida señal de advertencia de peligro riesgo eléctrico (PVC adhesivo troquelado, h=9cm).
Cuadro según esquema unifilar.</t>
  </si>
  <si>
    <t>Instalación de la máquina de petición de turnos, incluso estructura de fijación al techo, parte proporcional de conexionado a la red eléctrica y de datos, realizado por el falso techo, paramento y mostrador mediante tubo rígido y conductor rígido de 2,5 mm2, soportes de sujeción y conexionado de tres displays instalados en la cornisa y un visualizador de turnos en paramento. Incluido instalación de líneas y tomas de fuerza + V/D similares en todo el proyecto para conexionado de dispensador de turnos, visor y 3 displays (interior de cornisa/mueble accesible desde registros superiores).</t>
  </si>
  <si>
    <t>Instalación eléctrica de abrepuertas motorizado, extractor con temporizador, centralita de incendios (pulsador alarm./sirena), máquina de AA con termostato / visualizador temperatura-humedad, conexionado del rack, incluso parte proporcional de conexionado a la red eléctrica y de datos, realizado por el falso techo y paramento mediante tubo rígido y conductor rígido de 2,5 mm2. Incluido instalación de líneas, mecanismos, pulsadores y tomas de fuerza + V/D  similares en todo el proyecto.</t>
  </si>
  <si>
    <t>Sistema de Alimentación Ininterrumpida (SAI), funcionamiento off-line, potencia nominal 800 VA, alimentación 220 V. +/- 15%, 50 Hz.+/- 5%, conmutación de 0 a 4 milisegundos, batería estanca de plomo,capaz de soportar sobrecarga de dos veces la potencia nominal durante 1 minuto, con tensión de red, y 1,2 veces la potencia nominal durante 30 minutos sin tensión de red. Autonomía 15 minutos, protección contra cortocircuito mediante fusible con tensión de red y electrónica sin tensión de red, con señalizaciones óptica y acústica. Instalado, incluyendo accesorios y conexionado.</t>
  </si>
  <si>
    <t>Suministro e instalación de cajón portamonedas automático modelo GEON con cuatro compartimientos para billetes y ocho para monedas. Resistente y durable. Con gaveta extraíble y pisabilletes metálicos. Compatible con cualquier impresora de ticket con conexión RJ11. Material Acero laminado en frio de grueso calibre y electrogalvanizado. Terminaciones Capa en polvo con textura resistente a los arañazos. Material gaveta Caja fuerte de plástico ABS de alto impacto. Dimensiones 410 x 420 x 100 mm. Acabado color negro.</t>
  </si>
  <si>
    <r>
      <rPr>
        <b/>
        <sz val="10"/>
        <color theme="1"/>
        <rFont val="Arial Narrow"/>
        <family val="2"/>
      </rPr>
      <t>CORTINA VERTICAL _ [CV1] _ Techo-Suelo</t>
    </r>
    <r>
      <rPr>
        <sz val="10"/>
        <color theme="1"/>
        <rFont val="Arial Narrow"/>
        <family val="2"/>
      </rPr>
      <t xml:space="preserve">
ANCHO = 200 cm   /   ALTO = 400 cm (incluyendo riel)
Nº de lamas (89 mm) = 26 [±1 lama]
Giro de lamas: Horario
Apertura de Lamas _ [ &lt; ] _ Izquierda
Posición cadena y cordón : Derecha
[241,01€]</t>
    </r>
  </si>
  <si>
    <r>
      <rPr>
        <b/>
        <sz val="10"/>
        <color theme="1"/>
        <rFont val="Arial Narrow"/>
        <family val="2"/>
      </rPr>
      <t>CORTINA VERTICAL _ [CV2] _ Techo-Suelo</t>
    </r>
    <r>
      <rPr>
        <sz val="10"/>
        <color theme="1"/>
        <rFont val="Arial Narrow"/>
        <family val="2"/>
      </rPr>
      <t xml:space="preserve">
ANCHO = 200 cm   /   ALTO = 400 cm (incluyendo riel)
Nº de lamas (89 mm) = 26  [±1 lama]
Giro de lamas: Horario
Apertura de Lamas _ [ &gt; ] _ Derecha
Posición cadena y cordón : Izquierda
[241,01€]</t>
    </r>
  </si>
  <si>
    <r>
      <rPr>
        <b/>
        <sz val="10"/>
        <color theme="1"/>
        <rFont val="Arial Narrow"/>
        <family val="2"/>
      </rPr>
      <t>CORTINA VERTICAL _ [CV3] _ Techo-Suelo</t>
    </r>
    <r>
      <rPr>
        <sz val="10"/>
        <color theme="1"/>
        <rFont val="Arial Narrow"/>
        <family val="2"/>
      </rPr>
      <t xml:space="preserve">
ANCHO = 150 cm   /   ALTO = 400 cm (incluyendo riel)
Nº de lamas (89 mm) = 20  [±1 lama]
Giro de lamas: Antihorario
Apertura de Lamas _ [ &lt; ] _ Izquierda
Posición cadena y cordón : Derecha
[207,18€]</t>
    </r>
  </si>
  <si>
    <r>
      <rPr>
        <b/>
        <sz val="10"/>
        <color theme="1"/>
        <rFont val="Arial Narrow"/>
        <family val="2"/>
      </rPr>
      <t>CORTINA VERTICAL _ [CV4] _ Techo-Puerta</t>
    </r>
    <r>
      <rPr>
        <sz val="10"/>
        <color theme="1"/>
        <rFont val="Arial Narrow"/>
        <family val="2"/>
      </rPr>
      <t xml:space="preserve">
ANCHO = 210 cm   /   ALTO = 180 cm (incluyendo riel)
Nº de lamas (89 mm) = 28  [±1 lama]
Giro de lamas: Antihorario
Apertura de Lamas _ [ &gt; ] _ Derecha
Posición cadena y cordón : Izquierda_ [* Igual longitud que las anteriores]
[172,17€]</t>
    </r>
  </si>
  <si>
    <t>Suministro e instalación de cortinas verticales SCREEN (ignífugo) de baja transparencia (1%) con protección eficaz frente al calor de fácil limpieza y mantenimiento con esponja humedecida. Tejido SCREEN Denia 4000 1 % BLANCO NUCLEAR (confirmar con la propiedad). Accionamiento mediante cordón que desplaza horizontalmente la cortina y cadena que gradúa de lamas (ambos con contrapeso y fijados a paramento por seguridad). Apertura de lamas a izquierda y derecha quedando en el centro los cordones y cadenas. Ancho de lama de 89 mm, todas del mismo color y tejido. Instalación a techo (faja perimetral adosada al perímetro exterior / tabique múltiple) mediante Tacos Fischer DouBlade (incluidos). Riel color gris o blanco (confirmar con la propiedad). Incluye replanteo, comprobar medidas a ejecutar en obra y pp. de medios auxiliares y medios de elevación.</t>
  </si>
  <si>
    <t xml:space="preserve">TABIQUE M.e=142mm./400.EI-60 (13+13+90+13+13) </t>
  </si>
  <si>
    <t xml:space="preserve">Tabique múltiple, con resistencia a fuego EI60, formado por dos placas de yeso laminado resistente al fuego e hidrófugo de 13 mm de espesor, a cada lado de una estructura de acero galvanizado de 90 mm de ancho, a base de montantes  separados entre ejes 400 mm y canales (adaptados para salvar los conductos que llegan hasta la rejilla) dando un ancho total de tabique terminado de 142 mm, con aislamiento térmico entre montantes de la estructura formado por panel semirrígido de lana mineral, espesor 90 mm. I/p.p. de tratamiento de huecos, resolución de encuentros y puntos singulares, paso de instalaciones, tornillería, pastas de agarre y juntas, cintas para juntas, anclajes para suelo y techo, andamiaje para trabajos en altura, limpieza y medios auxiliares. Totalmente terminado y listo para imprimar y pintar o decorar. Según NTE-PTP, UNE 102040 IN  y ATEDY. Medido deduciendo los huecos de superficie mayor de 1 m2. Incluida mano de obra y acceso desde el exterior (desmontaje y reposición de rejilla en fachada). </t>
  </si>
  <si>
    <t>Rodapié de aluminio anodizado, acabado cepillado, de 80 mm de altura y 11,5mm de anchura en la base. COLOCACIÓN: con adhesivo. Ejecución: NTE-RSR. Revestimientos de suelos: Piezas rígidas. Se comprobará que los paramentos horizontales y verticales están terminados y nivelados, y presentan una superficie plana. Limpieza y preparación de la superficie soporte. Replanteo. Corte del rodapié. Colocación y fijación del rodapié. Resolución de esquinas y encuentros. Limpieza final. Quedará plano y perfectamente adherido al paramento. Se protegerá frente a golpes y rozaduras. Se medirá la longitud realmente ejecutada según especificaciones del Proyecto.</t>
  </si>
  <si>
    <r>
      <t>Módulo de acceso (según documentación gráfica) de 108,7 cm (contiene: puerta) y 150,8 cm (paño lateral/contiene: mampara lateral) de longitud exterior (y ángulo 110º) por 242 cm de alto, formado por panelado de madera de melamina ignifuga EGGER de 16 mm canteada en ABS y chapado en acero inoxidalbe incluso cantos visibles en zócalo int./ext. (20 cm) y cornisa ext. (32cm).</t>
    </r>
    <r>
      <rPr>
        <sz val="8"/>
        <color theme="1"/>
        <rFont val="Arial Narrow"/>
        <family val="2"/>
      </rPr>
      <t xml:space="preserve">
  </t>
    </r>
    <r>
      <rPr>
        <sz val="10"/>
        <color theme="1"/>
        <rFont val="Arial Narrow"/>
        <family val="2"/>
      </rPr>
      <t xml:space="preserve">
Puerta de paso ciega normalizada de hoja enrasada de 2110x825mm con apertura hacia la derecha [P2], acabado en blanco caolín, enrasada y panelada en Dibond 5mm / RAL 9006, incluso precerco, galce o cerco oculto desde el exterior de DM hidrófugo lacado blanco caolín, mecanismo de  cuelgue mediante cuatro bisagras de acero inox, manivelas de acero inoxidable tubular tipo Morrigan o similar, con roseta circular, cerradura de seguridad y condena interior, muelle de cierre cumpliendo la normativa en materia de accesibilidad.
</t>
    </r>
    <r>
      <rPr>
        <sz val="8"/>
        <color theme="1"/>
        <rFont val="Arial Narrow"/>
        <family val="2"/>
      </rPr>
      <t xml:space="preserve">  </t>
    </r>
    <r>
      <rPr>
        <sz val="10"/>
        <color theme="1"/>
        <rFont val="Arial Narrow"/>
        <family val="2"/>
      </rPr>
      <t xml:space="preserve">
Sobre el paño lateral irá dispuesto un vidrio fijo tipo Stadip 3+3 en hueco de  90 cm de ancho x 90 cm de alto. El marco estructural del vidrio será una U de acero inox. de 20x20 mm y 2 mm de espesor. 
Colgado en el hueco se dispondrá un estor de PVC en color a elegir por la propiedad que permita su recogida incluyendo los mecanismos de regulación necesarios.
La elaboración se realizará en taller, ajuste y montaje en obra.</t>
    </r>
  </si>
  <si>
    <t>Demolición de tabiquería, apertura de huecos, falsos techos, instalaciones, solado interior, escalón-solado exterior [para ejecutar rampa exterior] y revestimientos, por medios manuales, sin afectar a la estabilidad de los elementos constructivos contiguos, según indicaciones de planos de proyecto. Desmontaje, reposición, retirada, levantado, saneado o picado completo de las instalaciones actuales para proceder a su nuevo acondicionamiento, previa aprobación por parte de la Dirección Facultativa, por medios manuales, sin afectar a la estabilidad de los elementos constructivos contiguos, según indicaciones de planos de proyecto. Incluso p.p. de medios auxiliares y medios de elevación. Limpieza y retirada de escombros a pie de carga, con transporte a planta de tratamiento de RCD autorizada por la Comunidad de Madrid y con p.p. de medios auxiliares, s/RCDs. Incluido retirada de mobiliario existente.</t>
  </si>
  <si>
    <t>FALSO TECHO CONTINUO DE PLADUR (i/AISLAMIENTO)</t>
  </si>
  <si>
    <t>Solado</t>
  </si>
  <si>
    <t>Revestimiento [bajo vidrios]</t>
  </si>
  <si>
    <t>[(1,50+4,07)x0,34] = 5,57x0,34 = 1,89 m2</t>
  </si>
  <si>
    <t>Suministro e instalación de alicatado interior con mosaico de gres porcelánico, acabado blanco mate, con teselas de 25x25x5 mm montadas sobre una malla, gama media, capacidad de absorción de agua E&lt;0,5%, grupo BIa, según UNE-EN 14411. SOPORTE: paramento de hormigón, vertical, de hasta 3 m de altura. COLOCACIÓN: en capa fina con adhesivo cementoso mejorado, C2 TE, según UNE-EN 12004, con deslizamiento reducido y tiempo abierto ampliado, REJUNTADO: con mortero de juntas cementoso mejorado, con absorción de agua reducida y resistencia elevada a la abrasión tipo CG 2 W A, color gris, en juntas de 2 mm de espesor. Incluye preparación de las superficies anterior a la ejecución del alicatado y perfiles de aluminio para juntas y remates.</t>
  </si>
  <si>
    <t>Desmontaje y montaje de solado de gres porcelánico (todo masa) prensado no esmaltado (BIa- s/UNE-EN-14411),antideslizante CLASE 1 de Rd (s/n UNE-ENV 12633:2003), en baldosas de 450x450x8,8 MM. modelo PAV. INTERIOR 45X45 CENIZA - SALONI (código YK5713) colocadas a 'cartabón', para tránsito intenso (Abrasión IV), recibido mediante doble encolado con adhesivo cementoso mejorado, C2 TE, según UNE-EN 12004, con deslizamiento reducido y tiempo abierto ampliado, sobre recrecido de mortero de cemento CEM II/B-P 32,5 N y arena de río (M-5) de 5 cm. de espesor, i/rejuntado con junta porcelánica flexible de color y limpieza, s/NTE-RSR-2, medido en superficie realmente ejecutada. Incluye perfiles de aluminio para juntas y remate de encuentros (revestimiento);  desmontaje, reparación, adaptación, montaje de solado, limpieza y sellado de registro existente.</t>
  </si>
  <si>
    <t>PUERTA CORREDERA AUTOMÁTICA ANTIVANDÁLICA_[P1]
RC2_ASSA ABLOY_ SL500 Slim.</t>
  </si>
  <si>
    <t>241,01+241,01+207,18+172,17 = 861,37€</t>
  </si>
  <si>
    <t>1,48+2,09+0,44+2,48+3,51+0,02 = 10,02mL</t>
  </si>
  <si>
    <t>Suministro y colocación de caja de superficie de 2 módulos marca LEGRAND, modelo LIVINGLIGHT o similar y de color gris, según normativa UNE 20451:1997 fabricado en material autoextinguible i/ cubetas, marcos, bastidores y tapas, de color blanco, 2 tomas schuko 2p+TT 16A para red con led y obturador de seguridad color blanco, realizada con conductor de cobre de 2,5 mm2. en sistema monofásico (fase + neutro + tierra), con aislamiento RZ1-K  0,6 /1 kV no propagadores de incendio y con emisión de humos y opacidad reducida (según norma UNE 21.123 parte 4 o 5), en montaje en superficie bajo canaleta PVC blanca, no propagadora de llama (según normas UNE-EN 50.085-1 o 50.086-1), con tomas, placas, caja, marco y todos los accesorios. Totalmente instalada, precableada en fábrica, conectada y funcionando. Medida la unidad instalada. Con medios auxiliares.</t>
  </si>
  <si>
    <t>08.08</t>
  </si>
  <si>
    <t>08.09</t>
  </si>
  <si>
    <t>[PHC 60.4 = 6,71 Kg/m]                       [Viga_LATERAL_Pared] &gt;</t>
  </si>
  <si>
    <t>[PHC 80.4 = 9,22 Kg/m]                                          [PILARES] &gt;</t>
  </si>
  <si>
    <t>[0,002m x 8000 kg/m3 = 16 kg/m2]         [TAPA_CANTILEVER] &gt;</t>
  </si>
  <si>
    <t xml:space="preserve">Suministro e instalación de conjunto Unik colección The Gap de ROCA, dimensiones (Ln x An x Al) 605x380x759 mm y peso 29,100 kg, acabado blanco mate, compuesto por mueble base compacto de tres cajones [hasta suelo incluyendo patas] y lavabo provisto de desagüe superior con grifería monomando cromado con rompechorros colección L90 de ROCA. Espejo LUNA RECTANGULAR de Roca de dimensiones (LnxAnxAl) 600x28x900 mm sobre lavabo. Incluso válvula de desagüe de 32 mm., llaves de escuadra de 1/2" cromadas, y latiguillos flexibles de 20 cm. y de 1/2", instalado y funcionando. </t>
  </si>
  <si>
    <t>Suministro e instalación de red de pequeña evacuación, colocada superficialmente o empotrada, y fijada al paramento, formada por tubo de PVC, serie B, de diámetro según documentación gráfica, que conecta el aparato con la bajante, el colector o el bote sifónico. La red de fecales terminará en una arqueta sifónica de 61x61 cm de sección útil existente. En la máquina de climatización se colocará un desagüe de 20mm que se conectará a la red mediante un colector colgado de 40mm (bote sifónico). Incluso p/p de material auxiliar para montaje y sujeción a la obra, accesorios y piezas especiales colocados mediante unión pegada con adhesivo, accesorios (manguitos, codos, tapones, etc., bridas isofónicas) y piezas especiales. Totalmente montada, conexionada y probada por la empresa instaladora mediante las correspondientes pruebas de servicio (incluidas en este precio). incluso p.p. de medios auxiliares, limpieza y retirada de escombros a vertedero y canon de vertido.</t>
  </si>
  <si>
    <t>0,22+1,05+4,17+5,05+0,72+0,13=11,34mL</t>
  </si>
  <si>
    <t>4,13+3,53=7,66mL</t>
  </si>
  <si>
    <t>0,60x0,60</t>
  </si>
  <si>
    <t>0,13+0,72+2,20+0,68+0,44+4,17+0,98+0,22 = 9,54mL</t>
  </si>
  <si>
    <t xml:space="preserve">Enfoscado de cemento (10mm) maestrado aplicado sobre paramento vertical interior, acabado superficial fratasado, con mortero de cemento tipo GP CSII WO, previa aplicación de una primera capa de mortero de agarre sobre el paramento. Enlucido de yeso (5mm) de aplicación en capa fina C6 totalmente nivelado y sellado con la fábrica actual, terminado y listo para imprimar y pintar o decorar. Medido deduciendo los huecos de superficie mayor de 1 m2. </t>
  </si>
  <si>
    <t>Instalación completa de conexión a red general de agua de la estación, desde toma del local hasta aseo, realizada con tubería de polietileno reticulado fabricada por el método de Peróxido (Engel) PEX-A rígida, para la red de agua fría, instalada por falso techo, sistema de derivaciones por tes, conforme UNE-EN ISO 15875-1 y 5 + A1. Tuberías protegidas en paramentos empotrados con tubo corrugado de protección, calorifugada la tubería de agua caliente, según RITE. Incluso piezas especiales, llaves de corte y válvulas reguladoras de presión correspondientes. Diámetro y recorrido según plano de fontanería.</t>
  </si>
  <si>
    <t>Falso techo continúo suspendido, liso, situado a una altura menor de 4 m, resistente al fuego e hidrófugo, con nivel de calidad del acabado Q2. Sistema T-45/400 / 1x12,5 H1 "PLADUR" (12,5+18,3), constituido por: ESTRUCTURA: estructura metálica de acero galvanizado de perfiles primarios T-45, de 45 mm de anchura y 0,6 mm de espesor con una modulación de 400 mm y suspendidos del forjado o elemento soporte de hormigón con horquillas de cuelgue T-45 y varillas cada 1100 mm; PLACAS: una capa de placas de yeso laminado H1 / UNE-EN 520 - 1200 / 3000 / 12,5 / con los bordes longitudinales afinados, con baja absorción superficial de agua H1 "PLADUR", Euroclase A2-s1, d0 de reacción al fuego, según UNE-EN 13501-1. Incluso banda estanca autoadhesiva "PLADUR", canales Clip "PLADUR", fijaciones para el anclaje de los perfiles, tornillería para la fijación de las placas, pasta de secado en polvo JN "PLADUR", cinta microperforada de papel "PLADUR" y accesorios de montaje. INCLUIDO aislamiento térmico sobre falso techo con panel semirrído de lana mineral, espesor 65mm, según UNE-EN 13162, colocado sobre toda la superficie (también trampilla y luminarias) y entre la estructura portante.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</si>
</sst>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2" x14ac:knownFonts="1">
    <font>
      <sz val="11"/>
      <color theme="1"/>
      <name val="Calibri"/>
      <family val="2"/>
      <scheme val="minor"/>
    </font>
    <font>
      <sz val="11"/>
      <color theme="1"/>
      <name val="Calibri"/>
      <family val="2"/>
      <scheme val="minor"/>
    </font>
    <font>
      <b/>
      <sz val="10"/>
      <color indexed="81"/>
      <name val="Tahoma"/>
      <family val="2"/>
    </font>
    <font>
      <sz val="10"/>
      <name val="Arial"/>
      <family val="2"/>
    </font>
    <font>
      <b/>
      <i/>
      <sz val="10"/>
      <color theme="0"/>
      <name val="Arial Narrow"/>
      <family val="2"/>
    </font>
    <font>
      <b/>
      <sz val="10"/>
      <color theme="1"/>
      <name val="Arial Narrow"/>
      <family val="2"/>
    </font>
    <font>
      <sz val="10"/>
      <color theme="1"/>
      <name val="Arial Narrow"/>
      <family val="2"/>
    </font>
    <font>
      <b/>
      <sz val="10"/>
      <name val="Arial Narrow"/>
      <family val="2"/>
    </font>
    <font>
      <sz val="10"/>
      <color rgb="FFFF0000"/>
      <name val="Arial Narrow"/>
      <family val="2"/>
    </font>
    <font>
      <sz val="10"/>
      <name val="Arial Narrow"/>
      <family val="2"/>
    </font>
    <font>
      <sz val="8"/>
      <name val="Arial"/>
      <family val="2"/>
    </font>
    <font>
      <sz val="9"/>
      <color theme="1"/>
      <name val="Arial Narrow"/>
      <family val="2"/>
    </font>
    <font>
      <b/>
      <sz val="9"/>
      <color theme="1"/>
      <name val="Arial Narrow"/>
      <family val="2"/>
    </font>
    <font>
      <sz val="8"/>
      <color rgb="FF000000"/>
      <name val="Arial"/>
      <family val="2"/>
    </font>
    <font>
      <i/>
      <sz val="8"/>
      <color rgb="FF000000"/>
      <name val="Arial"/>
      <family val="2"/>
    </font>
    <font>
      <sz val="12"/>
      <name val="Arial Narrow"/>
      <family val="2"/>
    </font>
    <font>
      <b/>
      <sz val="12"/>
      <name val="Arial Narrow"/>
      <family val="2"/>
    </font>
    <font>
      <b/>
      <sz val="10"/>
      <color rgb="FFFF0000"/>
      <name val="Arial Narrow"/>
      <family val="2"/>
    </font>
    <font>
      <sz val="8"/>
      <color theme="1"/>
      <name val="Arial Narrow"/>
      <family val="2"/>
    </font>
    <font>
      <u/>
      <sz val="11"/>
      <color theme="10"/>
      <name val="Calibri"/>
      <family val="2"/>
      <scheme val="minor"/>
    </font>
    <font>
      <u/>
      <sz val="11"/>
      <color theme="11"/>
      <name val="Calibri"/>
      <family val="2"/>
      <scheme val="minor"/>
    </font>
    <font>
      <sz val="20"/>
      <color theme="1"/>
      <name val="Arial Narrow"/>
      <family val="2"/>
    </font>
  </fonts>
  <fills count="5">
    <fill>
      <patternFill patternType="none"/>
    </fill>
    <fill>
      <patternFill patternType="gray125"/>
    </fill>
    <fill>
      <patternFill patternType="solid">
        <fgColor theme="5" tint="-0.249977111117893"/>
        <bgColor indexed="64"/>
      </patternFill>
    </fill>
    <fill>
      <patternFill patternType="solid">
        <fgColor theme="5" tint="0.79998168889431442"/>
        <bgColor indexed="64"/>
      </patternFill>
    </fill>
    <fill>
      <patternFill patternType="solid">
        <fgColor theme="5" tint="0.59999389629810485"/>
        <bgColor indexed="64"/>
      </patternFill>
    </fill>
  </fills>
  <borders count="5">
    <border>
      <left/>
      <right/>
      <top/>
      <bottom/>
      <diagonal/>
    </border>
    <border>
      <left/>
      <right/>
      <top/>
      <bottom style="medium">
        <color auto="1"/>
      </bottom>
      <diagonal/>
    </border>
    <border>
      <left/>
      <right/>
      <top style="medium">
        <color auto="1"/>
      </top>
      <bottom style="thin">
        <color auto="1"/>
      </bottom>
      <diagonal/>
    </border>
    <border>
      <left style="medium">
        <color auto="1"/>
      </left>
      <right style="medium">
        <color auto="1"/>
      </right>
      <top style="medium">
        <color auto="1"/>
      </top>
      <bottom style="medium">
        <color auto="1"/>
      </bottom>
      <diagonal/>
    </border>
    <border>
      <left/>
      <right/>
      <top style="medium">
        <color auto="1"/>
      </top>
      <bottom/>
      <diagonal/>
    </border>
  </borders>
  <cellStyleXfs count="13">
    <xf numFmtId="0" fontId="0" fillId="0" borderId="0"/>
    <xf numFmtId="0" fontId="3" fillId="0" borderId="0"/>
    <xf numFmtId="0" fontId="3" fillId="0" borderId="0"/>
    <xf numFmtId="0" fontId="3"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125">
    <xf numFmtId="0" fontId="0" fillId="0" borderId="0" xfId="0"/>
    <xf numFmtId="0" fontId="6" fillId="0" borderId="0" xfId="0" applyFont="1" applyFill="1" applyAlignment="1">
      <alignment vertical="center"/>
    </xf>
    <xf numFmtId="0" fontId="6" fillId="0" borderId="0" xfId="0" applyFont="1" applyAlignment="1">
      <alignment vertical="center"/>
    </xf>
    <xf numFmtId="0" fontId="6" fillId="3" borderId="0" xfId="0" applyFont="1" applyFill="1" applyAlignment="1">
      <alignment vertical="center"/>
    </xf>
    <xf numFmtId="4" fontId="6" fillId="3" borderId="0" xfId="0" applyNumberFormat="1" applyFont="1" applyFill="1" applyBorder="1" applyAlignment="1">
      <alignment vertical="center"/>
    </xf>
    <xf numFmtId="49" fontId="5" fillId="0" borderId="0" xfId="0" applyNumberFormat="1" applyFont="1" applyAlignment="1">
      <alignment vertical="center"/>
    </xf>
    <xf numFmtId="0" fontId="5" fillId="0" borderId="0" xfId="0" applyFont="1" applyAlignment="1">
      <alignment vertical="center"/>
    </xf>
    <xf numFmtId="0" fontId="5" fillId="0" borderId="0" xfId="0" applyFont="1" applyAlignment="1">
      <alignment vertical="center" wrapText="1"/>
    </xf>
    <xf numFmtId="49" fontId="4" fillId="2" borderId="2" xfId="0" applyNumberFormat="1" applyFont="1" applyFill="1" applyBorder="1" applyAlignment="1">
      <alignment horizontal="left" vertical="center"/>
    </xf>
    <xf numFmtId="49" fontId="4" fillId="2" borderId="2" xfId="0" applyNumberFormat="1" applyFont="1" applyFill="1" applyBorder="1" applyAlignment="1">
      <alignment horizontal="left" vertical="center" wrapText="1"/>
    </xf>
    <xf numFmtId="49" fontId="4" fillId="2" borderId="2" xfId="0" applyNumberFormat="1" applyFont="1" applyFill="1" applyBorder="1" applyAlignment="1">
      <alignment horizontal="center" vertical="center"/>
    </xf>
    <xf numFmtId="0" fontId="5" fillId="3" borderId="0" xfId="0" applyFont="1" applyFill="1" applyBorder="1" applyAlignment="1">
      <alignment horizontal="left" vertical="center"/>
    </xf>
    <xf numFmtId="49"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xf>
    <xf numFmtId="4" fontId="6" fillId="0" borderId="0" xfId="0" applyNumberFormat="1" applyFont="1" applyFill="1" applyBorder="1" applyAlignment="1">
      <alignment vertical="center"/>
    </xf>
    <xf numFmtId="49" fontId="5" fillId="4" borderId="0" xfId="0" applyNumberFormat="1" applyFont="1" applyFill="1" applyBorder="1" applyAlignment="1">
      <alignment horizontal="left" vertical="center"/>
    </xf>
    <xf numFmtId="49" fontId="5" fillId="4" borderId="0" xfId="0" applyNumberFormat="1" applyFont="1" applyFill="1" applyBorder="1" applyAlignment="1">
      <alignment horizontal="left" vertical="center" wrapText="1"/>
    </xf>
    <xf numFmtId="0" fontId="5" fillId="4" borderId="0" xfId="0" applyFont="1" applyFill="1" applyBorder="1" applyAlignment="1">
      <alignment horizontal="left" vertical="center"/>
    </xf>
    <xf numFmtId="0" fontId="5" fillId="4" borderId="0" xfId="0" applyFont="1" applyFill="1" applyBorder="1" applyAlignment="1">
      <alignment vertical="center"/>
    </xf>
    <xf numFmtId="3" fontId="5" fillId="4" borderId="0" xfId="0" applyNumberFormat="1" applyFont="1" applyFill="1" applyBorder="1" applyAlignment="1">
      <alignment vertical="center"/>
    </xf>
    <xf numFmtId="4" fontId="5" fillId="4" borderId="0" xfId="0" applyNumberFormat="1" applyFont="1" applyFill="1" applyBorder="1" applyAlignment="1">
      <alignment vertical="center"/>
    </xf>
    <xf numFmtId="164" fontId="5" fillId="4" borderId="0" xfId="0" applyNumberFormat="1" applyFont="1" applyFill="1" applyBorder="1" applyAlignment="1">
      <alignment vertical="center"/>
    </xf>
    <xf numFmtId="49" fontId="6" fillId="3" borderId="0" xfId="0" applyNumberFormat="1" applyFont="1" applyFill="1" applyBorder="1" applyAlignment="1">
      <alignment horizontal="left" vertical="center"/>
    </xf>
    <xf numFmtId="0" fontId="6" fillId="3" borderId="0" xfId="0" applyFont="1" applyFill="1" applyBorder="1" applyAlignment="1">
      <alignment horizontal="left" vertical="center"/>
    </xf>
    <xf numFmtId="0" fontId="6" fillId="3" borderId="0" xfId="0" applyFont="1" applyFill="1" applyBorder="1" applyAlignment="1">
      <alignment vertical="center"/>
    </xf>
    <xf numFmtId="0" fontId="6" fillId="0" borderId="0" xfId="0" applyFont="1" applyAlignment="1">
      <alignment vertical="center" wrapText="1"/>
    </xf>
    <xf numFmtId="4" fontId="9" fillId="0" borderId="0" xfId="0" applyNumberFormat="1"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49" fontId="10" fillId="0" borderId="0" xfId="2" applyNumberFormat="1" applyFont="1" applyAlignment="1">
      <alignment vertical="center"/>
    </xf>
    <xf numFmtId="4" fontId="10" fillId="0" borderId="0" xfId="2" applyNumberFormat="1" applyFont="1" applyAlignment="1">
      <alignment vertical="center"/>
    </xf>
    <xf numFmtId="49" fontId="10" fillId="3" borderId="0" xfId="2" applyNumberFormat="1" applyFont="1" applyFill="1" applyAlignment="1">
      <alignment vertical="center"/>
    </xf>
    <xf numFmtId="0" fontId="6" fillId="0" borderId="1" xfId="0" applyFont="1" applyBorder="1" applyAlignment="1">
      <alignment vertical="center"/>
    </xf>
    <xf numFmtId="49" fontId="7" fillId="3" borderId="0" xfId="2" applyNumberFormat="1" applyFont="1" applyFill="1" applyAlignment="1">
      <alignment vertical="center" wrapText="1"/>
    </xf>
    <xf numFmtId="49" fontId="7" fillId="3" borderId="0" xfId="0" applyNumberFormat="1" applyFont="1" applyFill="1" applyBorder="1" applyAlignment="1">
      <alignment horizontal="left" vertical="center" wrapText="1"/>
    </xf>
    <xf numFmtId="0" fontId="6" fillId="0" borderId="0" xfId="0" applyFont="1" applyFill="1" applyAlignment="1">
      <alignment vertical="center" wrapText="1"/>
    </xf>
    <xf numFmtId="49" fontId="7" fillId="3" borderId="0" xfId="0" applyNumberFormat="1" applyFont="1" applyFill="1" applyBorder="1" applyAlignment="1">
      <alignment vertical="center" wrapText="1"/>
    </xf>
    <xf numFmtId="49" fontId="12" fillId="3" borderId="0" xfId="0" applyNumberFormat="1" applyFont="1" applyFill="1" applyBorder="1" applyAlignment="1">
      <alignment horizontal="left" vertical="top" wrapText="1"/>
    </xf>
    <xf numFmtId="0" fontId="12" fillId="0" borderId="0" xfId="0" applyFont="1" applyBorder="1"/>
    <xf numFmtId="0" fontId="11" fillId="0" borderId="0" xfId="0" applyFont="1" applyBorder="1" applyAlignment="1">
      <alignment vertical="top"/>
    </xf>
    <xf numFmtId="0" fontId="11" fillId="0" borderId="0" xfId="0" applyFont="1" applyBorder="1" applyAlignment="1">
      <alignment vertical="top" wrapText="1"/>
    </xf>
    <xf numFmtId="0" fontId="11" fillId="0" borderId="0" xfId="0" applyFont="1" applyBorder="1"/>
    <xf numFmtId="49" fontId="12" fillId="3" borderId="0" xfId="0" applyNumberFormat="1" applyFont="1" applyFill="1" applyBorder="1"/>
    <xf numFmtId="164" fontId="12" fillId="3" borderId="0" xfId="0" applyNumberFormat="1" applyFont="1" applyFill="1" applyBorder="1"/>
    <xf numFmtId="49" fontId="12" fillId="0" borderId="0" xfId="0" applyNumberFormat="1" applyFont="1" applyBorder="1"/>
    <xf numFmtId="164" fontId="12" fillId="0" borderId="0" xfId="0" applyNumberFormat="1" applyFont="1" applyBorder="1"/>
    <xf numFmtId="10" fontId="12" fillId="0" borderId="0" xfId="0" applyNumberFormat="1" applyFont="1" applyBorder="1"/>
    <xf numFmtId="49" fontId="12" fillId="3" borderId="0" xfId="0" applyNumberFormat="1" applyFont="1" applyFill="1" applyBorder="1" applyAlignment="1">
      <alignment horizontal="center"/>
    </xf>
    <xf numFmtId="0" fontId="6" fillId="0" borderId="4" xfId="0" applyFont="1" applyBorder="1" applyAlignment="1">
      <alignment vertical="center"/>
    </xf>
    <xf numFmtId="0" fontId="6" fillId="0" borderId="4" xfId="0" applyFont="1" applyBorder="1" applyAlignment="1">
      <alignment vertical="center" wrapText="1"/>
    </xf>
    <xf numFmtId="0" fontId="6" fillId="0" borderId="1" xfId="0" applyFont="1" applyBorder="1" applyAlignment="1">
      <alignment vertical="center" wrapText="1"/>
    </xf>
    <xf numFmtId="164" fontId="12" fillId="0" borderId="0" xfId="0" applyNumberFormat="1" applyFont="1" applyFill="1" applyBorder="1"/>
    <xf numFmtId="164" fontId="12" fillId="0" borderId="3" xfId="0" applyNumberFormat="1" applyFont="1" applyFill="1" applyBorder="1"/>
    <xf numFmtId="0" fontId="6" fillId="0" borderId="0" xfId="0" applyFont="1" applyFill="1" applyBorder="1" applyAlignment="1">
      <alignment horizontal="justify" vertical="center"/>
    </xf>
    <xf numFmtId="0" fontId="13" fillId="0" borderId="0" xfId="0" applyFont="1" applyAlignment="1">
      <alignment vertical="top" wrapText="1"/>
    </xf>
    <xf numFmtId="0" fontId="11" fillId="0" borderId="0" xfId="0" applyFont="1" applyAlignment="1">
      <alignment vertical="center"/>
    </xf>
    <xf numFmtId="49" fontId="11" fillId="0" borderId="0" xfId="0" applyNumberFormat="1" applyFont="1" applyFill="1" applyBorder="1" applyAlignment="1">
      <alignment horizontal="left" vertical="center"/>
    </xf>
    <xf numFmtId="0" fontId="11" fillId="0" borderId="0" xfId="0" applyFont="1" applyFill="1" applyBorder="1" applyAlignment="1">
      <alignment horizontal="left" vertical="center"/>
    </xf>
    <xf numFmtId="0" fontId="6" fillId="0" borderId="0" xfId="0" applyFont="1" applyFill="1" applyAlignment="1">
      <alignment vertical="center"/>
    </xf>
    <xf numFmtId="0" fontId="6" fillId="0" borderId="0" xfId="0" applyFont="1" applyFill="1" applyBorder="1" applyAlignment="1">
      <alignment horizontal="justify" vertical="center" wrapText="1"/>
    </xf>
    <xf numFmtId="0" fontId="6" fillId="0" borderId="0" xfId="0" applyFont="1" applyAlignment="1">
      <alignment vertical="center"/>
    </xf>
    <xf numFmtId="4" fontId="6" fillId="3" borderId="0" xfId="0" applyNumberFormat="1" applyFont="1" applyFill="1" applyBorder="1" applyAlignment="1">
      <alignment vertical="center"/>
    </xf>
    <xf numFmtId="49" fontId="5" fillId="3" borderId="0"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xf>
    <xf numFmtId="4" fontId="6" fillId="0" borderId="0" xfId="0" applyNumberFormat="1" applyFont="1" applyFill="1" applyBorder="1" applyAlignment="1">
      <alignment vertical="center"/>
    </xf>
    <xf numFmtId="0" fontId="6" fillId="0" borderId="0" xfId="0" applyFont="1" applyFill="1" applyBorder="1" applyAlignment="1">
      <alignment horizontal="left" vertical="center" wrapText="1"/>
    </xf>
    <xf numFmtId="0" fontId="6" fillId="0" borderId="0" xfId="0" applyFont="1" applyFill="1" applyAlignment="1">
      <alignment horizontal="justify" vertical="center" wrapText="1"/>
    </xf>
    <xf numFmtId="0" fontId="15" fillId="0" borderId="0" xfId="0" applyFont="1" applyFill="1" applyBorder="1" applyAlignment="1"/>
    <xf numFmtId="4" fontId="16" fillId="0" borderId="0" xfId="0" applyNumberFormat="1" applyFont="1" applyFill="1" applyBorder="1" applyAlignment="1">
      <alignment vertical="top"/>
    </xf>
    <xf numFmtId="164" fontId="16" fillId="0" borderId="0" xfId="0" applyNumberFormat="1" applyFont="1" applyFill="1" applyBorder="1" applyAlignment="1">
      <alignment vertical="top"/>
    </xf>
    <xf numFmtId="0" fontId="6" fillId="0" borderId="0" xfId="0" applyFont="1" applyFill="1" applyBorder="1" applyAlignment="1">
      <alignment horizontal="justify" vertical="top" wrapText="1"/>
    </xf>
    <xf numFmtId="2" fontId="6" fillId="0" borderId="0" xfId="0" applyNumberFormat="1" applyFont="1" applyAlignment="1">
      <alignment vertical="center" wrapText="1"/>
    </xf>
    <xf numFmtId="0" fontId="5" fillId="0" borderId="0" xfId="0" applyFont="1" applyAlignment="1">
      <alignment vertical="top" wrapText="1"/>
    </xf>
    <xf numFmtId="49" fontId="4" fillId="2" borderId="2" xfId="0" applyNumberFormat="1" applyFont="1" applyFill="1" applyBorder="1" applyAlignment="1">
      <alignment horizontal="left" vertical="top" wrapText="1"/>
    </xf>
    <xf numFmtId="49" fontId="5" fillId="4" borderId="0" xfId="0" applyNumberFormat="1" applyFont="1" applyFill="1" applyBorder="1" applyAlignment="1">
      <alignment horizontal="left" vertical="top" wrapText="1"/>
    </xf>
    <xf numFmtId="49" fontId="5" fillId="3" borderId="0" xfId="0" applyNumberFormat="1" applyFont="1" applyFill="1" applyBorder="1" applyAlignment="1">
      <alignment horizontal="left" vertical="top" wrapText="1"/>
    </xf>
    <xf numFmtId="0" fontId="6" fillId="0" borderId="0" xfId="0" applyFont="1" applyFill="1" applyBorder="1" applyAlignment="1">
      <alignment horizontal="left" vertical="top" wrapText="1"/>
    </xf>
    <xf numFmtId="0" fontId="18" fillId="0" borderId="0" xfId="0" applyFont="1" applyFill="1" applyBorder="1" applyAlignment="1">
      <alignment horizontal="justify" vertical="top" wrapText="1"/>
    </xf>
    <xf numFmtId="0" fontId="6" fillId="0" borderId="0" xfId="0" applyFont="1" applyAlignment="1">
      <alignment vertical="top" wrapText="1"/>
    </xf>
    <xf numFmtId="0" fontId="18"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49" fontId="7" fillId="3" borderId="0" xfId="0" applyNumberFormat="1" applyFont="1" applyFill="1" applyBorder="1" applyAlignment="1">
      <alignment vertical="top" wrapText="1"/>
    </xf>
    <xf numFmtId="0" fontId="6" fillId="0" borderId="0" xfId="0" applyFont="1" applyFill="1" applyAlignment="1">
      <alignment horizontal="justify" vertical="top" wrapText="1"/>
    </xf>
    <xf numFmtId="49" fontId="7" fillId="3" borderId="0" xfId="0" applyNumberFormat="1" applyFont="1" applyFill="1" applyBorder="1" applyAlignment="1">
      <alignment horizontal="left" vertical="top" wrapText="1"/>
    </xf>
    <xf numFmtId="0" fontId="6" fillId="0" borderId="0" xfId="0" applyFont="1" applyFill="1" applyAlignment="1">
      <alignment vertical="top" wrapText="1"/>
    </xf>
    <xf numFmtId="49" fontId="7" fillId="3" borderId="0" xfId="2" applyNumberFormat="1" applyFont="1" applyFill="1" applyAlignment="1">
      <alignment vertical="top" wrapText="1"/>
    </xf>
    <xf numFmtId="0" fontId="6" fillId="0" borderId="4" xfId="0" applyFont="1" applyBorder="1" applyAlignment="1">
      <alignment vertical="top" wrapText="1"/>
    </xf>
    <xf numFmtId="0" fontId="6" fillId="0" borderId="1" xfId="0" applyFont="1" applyBorder="1" applyAlignment="1">
      <alignment vertical="top" wrapText="1"/>
    </xf>
    <xf numFmtId="0" fontId="5" fillId="3" borderId="0" xfId="0" applyFont="1" applyFill="1" applyBorder="1" applyAlignment="1">
      <alignment horizontal="left" vertical="top" wrapText="1"/>
    </xf>
    <xf numFmtId="2" fontId="6" fillId="0" borderId="0" xfId="0" applyNumberFormat="1" applyFont="1" applyFill="1" applyAlignment="1">
      <alignment vertical="center" wrapText="1"/>
    </xf>
    <xf numFmtId="0" fontId="5" fillId="4" borderId="0" xfId="0" applyFont="1" applyFill="1" applyBorder="1" applyAlignment="1">
      <alignment horizontal="left" vertical="top" wrapText="1"/>
    </xf>
    <xf numFmtId="49" fontId="12" fillId="0" borderId="0" xfId="0" applyNumberFormat="1" applyFont="1" applyBorder="1" applyAlignment="1">
      <alignment vertical="top" wrapText="1"/>
    </xf>
    <xf numFmtId="0" fontId="12" fillId="0" borderId="0" xfId="0" applyFont="1" applyBorder="1" applyAlignment="1">
      <alignment vertical="top" wrapText="1"/>
    </xf>
    <xf numFmtId="0" fontId="18" fillId="0" borderId="0" xfId="0" applyFont="1" applyFill="1" applyBorder="1" applyAlignment="1">
      <alignment horizontal="right" vertical="center" wrapText="1"/>
    </xf>
    <xf numFmtId="0" fontId="6" fillId="0" borderId="0" xfId="0" applyFont="1" applyFill="1" applyBorder="1" applyAlignment="1">
      <alignment horizontal="justify" vertical="top"/>
    </xf>
    <xf numFmtId="0" fontId="6" fillId="0" borderId="0" xfId="0" applyFont="1" applyAlignment="1">
      <alignment horizontal="justify" vertical="center" wrapText="1"/>
    </xf>
    <xf numFmtId="49" fontId="5" fillId="3" borderId="0" xfId="0" applyNumberFormat="1" applyFont="1" applyFill="1" applyAlignment="1">
      <alignment horizontal="left" vertical="center" wrapText="1"/>
    </xf>
    <xf numFmtId="0" fontId="6" fillId="0" borderId="0" xfId="0" applyFont="1" applyFill="1" applyBorder="1" applyAlignment="1">
      <alignment horizontal="justify" vertical="center" wrapText="1"/>
    </xf>
    <xf numFmtId="0" fontId="6" fillId="0" borderId="0" xfId="0" applyFont="1" applyFill="1" applyBorder="1" applyAlignment="1">
      <alignment horizontal="justify" vertical="top" wrapText="1"/>
    </xf>
    <xf numFmtId="0" fontId="6" fillId="0" borderId="0" xfId="0" applyFont="1" applyFill="1" applyBorder="1" applyAlignment="1">
      <alignment horizontal="justify" vertical="top" wrapText="1"/>
    </xf>
    <xf numFmtId="0" fontId="6" fillId="0" borderId="0" xfId="0" applyFont="1" applyFill="1" applyBorder="1" applyAlignment="1">
      <alignment horizontal="justify" vertical="center" wrapText="1"/>
    </xf>
    <xf numFmtId="0" fontId="6" fillId="0" borderId="0" xfId="0" applyFont="1" applyFill="1" applyBorder="1" applyAlignment="1">
      <alignment horizontal="left" vertical="top" wrapText="1"/>
    </xf>
    <xf numFmtId="0" fontId="11" fillId="0" borderId="0" xfId="0" applyFont="1" applyAlignment="1">
      <alignment vertical="top" wrapText="1"/>
    </xf>
    <xf numFmtId="2" fontId="6" fillId="0" borderId="0" xfId="0" applyNumberFormat="1" applyFont="1" applyAlignment="1">
      <alignment vertical="center"/>
    </xf>
    <xf numFmtId="0" fontId="11" fillId="0" borderId="0" xfId="0" applyFont="1" applyFill="1" applyBorder="1" applyAlignment="1">
      <alignment horizontal="left" vertical="top" wrapText="1"/>
    </xf>
    <xf numFmtId="0" fontId="6" fillId="0" borderId="0" xfId="0" applyFont="1" applyFill="1" applyBorder="1" applyAlignment="1">
      <alignment horizontal="justify" vertical="top" wrapText="1"/>
    </xf>
    <xf numFmtId="0" fontId="6" fillId="0" borderId="0" xfId="0" applyFont="1" applyFill="1" applyBorder="1" applyAlignment="1">
      <alignment horizontal="justify" vertical="center" wrapText="1"/>
    </xf>
    <xf numFmtId="0" fontId="6" fillId="0" borderId="0" xfId="0" applyFont="1" applyFill="1" applyBorder="1" applyAlignment="1">
      <alignment horizontal="left" vertical="top" wrapText="1"/>
    </xf>
    <xf numFmtId="2" fontId="17" fillId="0" borderId="0" xfId="0" applyNumberFormat="1" applyFont="1" applyFill="1" applyAlignment="1">
      <alignment vertical="center" wrapText="1"/>
    </xf>
    <xf numFmtId="0" fontId="17" fillId="0" borderId="0" xfId="0" applyFont="1" applyFill="1" applyAlignment="1">
      <alignment vertical="center" wrapText="1"/>
    </xf>
    <xf numFmtId="2" fontId="8" fillId="0" borderId="0" xfId="0" applyNumberFormat="1" applyFont="1" applyFill="1" applyAlignment="1">
      <alignment vertical="center" wrapText="1"/>
    </xf>
    <xf numFmtId="0" fontId="13" fillId="0" borderId="0" xfId="0" applyFont="1" applyFill="1" applyAlignment="1">
      <alignment wrapText="1"/>
    </xf>
    <xf numFmtId="2" fontId="5" fillId="0" borderId="0" xfId="0" applyNumberFormat="1" applyFont="1" applyFill="1" applyAlignment="1">
      <alignment vertical="center" wrapText="1"/>
    </xf>
    <xf numFmtId="49" fontId="5" fillId="0" borderId="0" xfId="0" applyNumberFormat="1" applyFont="1" applyFill="1" applyBorder="1" applyAlignment="1">
      <alignment horizontal="left" vertical="top" wrapText="1"/>
    </xf>
    <xf numFmtId="0" fontId="8" fillId="0" borderId="0" xfId="0" applyFont="1" applyFill="1" applyAlignment="1">
      <alignment vertical="center" wrapText="1"/>
    </xf>
    <xf numFmtId="2" fontId="21" fillId="0" borderId="0" xfId="0" applyNumberFormat="1" applyFont="1" applyFill="1" applyAlignment="1">
      <alignment vertical="center" wrapText="1"/>
    </xf>
    <xf numFmtId="0" fontId="5" fillId="4" borderId="0" xfId="0" applyNumberFormat="1" applyFont="1" applyFill="1" applyBorder="1" applyAlignment="1">
      <alignment horizontal="left" vertical="center"/>
    </xf>
    <xf numFmtId="0" fontId="12" fillId="3" borderId="0" xfId="0" applyNumberFormat="1" applyFont="1" applyFill="1" applyBorder="1" applyAlignment="1">
      <alignment horizontal="center"/>
    </xf>
    <xf numFmtId="0" fontId="6" fillId="0" borderId="0" xfId="0" applyFont="1" applyFill="1" applyBorder="1" applyAlignment="1">
      <alignment horizontal="justify" vertical="top" wrapText="1"/>
    </xf>
    <xf numFmtId="0" fontId="6" fillId="0" borderId="0" xfId="0" applyFont="1" applyFill="1" applyBorder="1" applyAlignment="1">
      <alignment horizontal="justify" vertical="center" wrapText="1"/>
    </xf>
    <xf numFmtId="0" fontId="6" fillId="0" borderId="0" xfId="0" applyFont="1" applyFill="1" applyBorder="1" applyAlignment="1">
      <alignment horizontal="left" vertical="top" wrapText="1"/>
    </xf>
    <xf numFmtId="0" fontId="6" fillId="0" borderId="0" xfId="0" applyFont="1" applyFill="1" applyAlignment="1">
      <alignment horizontal="justify" vertical="center" wrapText="1"/>
    </xf>
  </cellXfs>
  <cellStyles count="13">
    <cellStyle name="Hipervínculo" xfId="5" builtinId="8" hidden="1"/>
    <cellStyle name="Hipervínculo" xfId="7" builtinId="8" hidden="1"/>
    <cellStyle name="Hipervínculo" xfId="9" builtinId="8" hidden="1"/>
    <cellStyle name="Hipervínculo" xfId="11" builtinId="8" hidden="1"/>
    <cellStyle name="Hipervínculo visitado" xfId="6" builtinId="9" hidden="1"/>
    <cellStyle name="Hipervínculo visitado" xfId="8" builtinId="9" hidden="1"/>
    <cellStyle name="Hipervínculo visitado" xfId="10" builtinId="9" hidden="1"/>
    <cellStyle name="Hipervínculo visitado" xfId="12" builtinId="9" hidden="1"/>
    <cellStyle name="Normal" xfId="0" builtinId="0"/>
    <cellStyle name="Normal 2" xfId="2"/>
    <cellStyle name="Normal 3" xfId="3"/>
    <cellStyle name="Normal 4" xfId="4"/>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565"/>
  <sheetViews>
    <sheetView tabSelected="1" zoomScale="90" zoomScaleNormal="90" workbookViewId="0">
      <pane ySplit="3" topLeftCell="A107" activePane="bottomLeft" state="frozen"/>
      <selection pane="bottomLeft" activeCell="Q115" sqref="Q115"/>
    </sheetView>
  </sheetViews>
  <sheetFormatPr baseColWidth="10" defaultColWidth="10.85546875" defaultRowHeight="12.75" outlineLevelRow="1" outlineLevelCol="1" x14ac:dyDescent="0.25"/>
  <cols>
    <col min="1" max="1" width="6.140625" style="2" customWidth="1"/>
    <col min="2" max="2" width="7.42578125" style="2" customWidth="1"/>
    <col min="3" max="3" width="3" style="2" customWidth="1"/>
    <col min="4" max="4" width="40" style="81" customWidth="1"/>
    <col min="5" max="5" width="19.42578125" style="2" customWidth="1" outlineLevel="1"/>
    <col min="6" max="6" width="2.85546875" style="2" customWidth="1" outlineLevel="1"/>
    <col min="7" max="8" width="6" style="2" customWidth="1" outlineLevel="1"/>
    <col min="9" max="9" width="6.140625" style="2" customWidth="1" outlineLevel="1"/>
    <col min="10" max="10" width="8.42578125" style="2" customWidth="1" outlineLevel="1"/>
    <col min="11" max="11" width="7.85546875" style="2" customWidth="1"/>
    <col min="12" max="12" width="7.140625" style="2" bestFit="1" customWidth="1"/>
    <col min="13" max="13" width="33.85546875" style="2" customWidth="1"/>
    <col min="14" max="16" width="10.85546875" style="74"/>
    <col min="17" max="17" width="10.85546875" style="26"/>
    <col min="18" max="18" width="55" style="26" customWidth="1"/>
    <col min="19" max="19" width="63.28515625" style="2" customWidth="1"/>
    <col min="20" max="16384" width="10.85546875" style="2"/>
  </cols>
  <sheetData>
    <row r="1" spans="1:19" x14ac:dyDescent="0.25">
      <c r="A1" s="5" t="s">
        <v>358</v>
      </c>
      <c r="B1" s="6"/>
      <c r="C1" s="6"/>
      <c r="D1" s="75"/>
      <c r="E1" s="6"/>
      <c r="F1" s="6"/>
      <c r="G1" s="6"/>
      <c r="H1" s="6"/>
      <c r="I1" s="6"/>
      <c r="J1" s="6"/>
      <c r="K1" s="6"/>
      <c r="L1" s="6"/>
      <c r="M1" s="6"/>
      <c r="N1" s="92"/>
      <c r="O1" s="92"/>
      <c r="P1" s="92"/>
      <c r="Q1" s="36"/>
      <c r="R1" s="36"/>
      <c r="S1" s="59"/>
    </row>
    <row r="2" spans="1:19" ht="13.5" thickBot="1" x14ac:dyDescent="0.3">
      <c r="A2" s="5" t="s">
        <v>0</v>
      </c>
      <c r="B2" s="6"/>
      <c r="C2" s="6"/>
      <c r="D2" s="75"/>
      <c r="E2" s="6"/>
      <c r="F2" s="6"/>
      <c r="G2" s="6"/>
      <c r="H2" s="6"/>
      <c r="I2" s="6"/>
      <c r="J2" s="6"/>
      <c r="K2" s="6"/>
      <c r="L2" s="6"/>
      <c r="M2" s="6"/>
      <c r="N2" s="92"/>
      <c r="O2" s="92"/>
      <c r="P2" s="92"/>
      <c r="Q2" s="36"/>
      <c r="R2" s="36"/>
      <c r="S2" s="59"/>
    </row>
    <row r="3" spans="1:19" x14ac:dyDescent="0.25">
      <c r="A3" s="8" t="s">
        <v>1</v>
      </c>
      <c r="B3" s="8" t="s">
        <v>4</v>
      </c>
      <c r="C3" s="8" t="s">
        <v>5</v>
      </c>
      <c r="D3" s="76" t="s">
        <v>2</v>
      </c>
      <c r="E3" s="8" t="s">
        <v>8</v>
      </c>
      <c r="F3" s="10" t="s">
        <v>9</v>
      </c>
      <c r="G3" s="10" t="s">
        <v>57</v>
      </c>
      <c r="H3" s="10" t="s">
        <v>58</v>
      </c>
      <c r="I3" s="10" t="s">
        <v>10</v>
      </c>
      <c r="J3" s="10" t="s">
        <v>11</v>
      </c>
      <c r="K3" s="10" t="s">
        <v>6</v>
      </c>
      <c r="L3" s="10" t="s">
        <v>7</v>
      </c>
      <c r="M3" s="10" t="s">
        <v>3</v>
      </c>
      <c r="N3" s="92"/>
      <c r="O3" s="92"/>
      <c r="P3" s="92"/>
      <c r="Q3" s="36"/>
      <c r="R3" s="36"/>
      <c r="S3" s="59"/>
    </row>
    <row r="4" spans="1:19" x14ac:dyDescent="0.25">
      <c r="A4" s="119">
        <v>1</v>
      </c>
      <c r="B4" s="16" t="s">
        <v>14</v>
      </c>
      <c r="C4" s="16" t="s">
        <v>15</v>
      </c>
      <c r="D4" s="77" t="s">
        <v>13</v>
      </c>
      <c r="E4" s="18"/>
      <c r="F4" s="19"/>
      <c r="G4" s="19"/>
      <c r="H4" s="19"/>
      <c r="I4" s="19"/>
      <c r="J4" s="19"/>
      <c r="K4" s="20"/>
      <c r="L4" s="21"/>
      <c r="M4" s="22">
        <f>SUM(M5:M16)</f>
        <v>3648.48</v>
      </c>
      <c r="N4" s="92"/>
      <c r="O4" s="92"/>
      <c r="P4" s="92"/>
      <c r="Q4" s="36"/>
      <c r="R4" s="36"/>
      <c r="S4" s="59"/>
    </row>
    <row r="5" spans="1:19" x14ac:dyDescent="0.25">
      <c r="A5" s="23" t="s">
        <v>53</v>
      </c>
      <c r="B5" s="23" t="s">
        <v>16</v>
      </c>
      <c r="C5" s="23" t="s">
        <v>360</v>
      </c>
      <c r="D5" s="78" t="s">
        <v>400</v>
      </c>
      <c r="E5" s="24"/>
      <c r="F5" s="25"/>
      <c r="G5" s="25"/>
      <c r="H5" s="25"/>
      <c r="I5" s="25"/>
      <c r="J5" s="25"/>
      <c r="K5" s="4">
        <f>J8</f>
        <v>1</v>
      </c>
      <c r="L5" s="4">
        <v>3168.48</v>
      </c>
      <c r="M5" s="4">
        <f>ROUND(K5*L5,2)</f>
        <v>3168.48</v>
      </c>
      <c r="N5" s="92"/>
      <c r="O5" s="92"/>
      <c r="P5" s="92"/>
      <c r="Q5" s="92"/>
      <c r="R5" s="36"/>
      <c r="S5" s="59"/>
    </row>
    <row r="6" spans="1:19" ht="236.25" customHeight="1" x14ac:dyDescent="0.25">
      <c r="A6" s="13"/>
      <c r="B6" s="13"/>
      <c r="C6" s="13"/>
      <c r="D6" s="73" t="s">
        <v>575</v>
      </c>
      <c r="E6" s="13"/>
      <c r="F6" s="14"/>
      <c r="G6" s="14"/>
      <c r="H6" s="14"/>
      <c r="I6" s="14"/>
      <c r="J6" s="14"/>
      <c r="K6" s="14"/>
      <c r="L6" s="14"/>
      <c r="M6" s="14"/>
      <c r="N6" s="92"/>
      <c r="O6" s="92"/>
      <c r="P6" s="92"/>
      <c r="Q6" s="36"/>
      <c r="R6" s="108"/>
      <c r="S6" s="59"/>
    </row>
    <row r="7" spans="1:19" outlineLevel="1" x14ac:dyDescent="0.25">
      <c r="A7" s="13"/>
      <c r="B7" s="13"/>
      <c r="C7" s="13"/>
      <c r="D7" s="79"/>
      <c r="E7" s="12"/>
      <c r="F7" s="14">
        <v>1</v>
      </c>
      <c r="G7" s="15">
        <v>0</v>
      </c>
      <c r="H7" s="15">
        <v>0</v>
      </c>
      <c r="I7" s="27">
        <v>0</v>
      </c>
      <c r="J7" s="15">
        <f>OR(F7&lt;&gt;0,G7&lt;&gt;0,H7&lt;&gt;0,I7&lt;&gt;0)*(F7 + (F7 = 0))*(G7 + (G7 = 0))*(H7 + (H7 = 0))*(I7 + (I7 = 0))</f>
        <v>1</v>
      </c>
      <c r="K7" s="14"/>
      <c r="L7" s="14"/>
      <c r="M7" s="14"/>
      <c r="N7" s="92"/>
      <c r="O7" s="92"/>
      <c r="P7" s="92"/>
      <c r="Q7" s="36"/>
      <c r="R7" s="36"/>
      <c r="S7" s="59"/>
    </row>
    <row r="8" spans="1:19" outlineLevel="1" x14ac:dyDescent="0.25">
      <c r="A8" s="13"/>
      <c r="B8" s="13"/>
      <c r="C8" s="13"/>
      <c r="D8" s="79"/>
      <c r="E8" s="13"/>
      <c r="F8" s="14"/>
      <c r="G8" s="14"/>
      <c r="H8" s="14"/>
      <c r="I8" s="14"/>
      <c r="J8" s="15">
        <f>SUM(J7:J7)</f>
        <v>1</v>
      </c>
      <c r="K8" s="1"/>
      <c r="L8" s="15"/>
      <c r="M8" s="15"/>
      <c r="N8" s="92"/>
      <c r="O8" s="92"/>
      <c r="P8" s="92"/>
      <c r="Q8" s="36"/>
      <c r="R8" s="36"/>
      <c r="S8" s="59"/>
    </row>
    <row r="9" spans="1:19" x14ac:dyDescent="0.25">
      <c r="A9" s="23" t="s">
        <v>174</v>
      </c>
      <c r="B9" s="23" t="s">
        <v>16</v>
      </c>
      <c r="C9" s="23" t="s">
        <v>19</v>
      </c>
      <c r="D9" s="78" t="s">
        <v>175</v>
      </c>
      <c r="E9" s="24"/>
      <c r="F9" s="25"/>
      <c r="G9" s="25"/>
      <c r="H9" s="25"/>
      <c r="I9" s="25"/>
      <c r="J9" s="25"/>
      <c r="K9" s="4">
        <f>J12</f>
        <v>1</v>
      </c>
      <c r="L9" s="4">
        <v>480</v>
      </c>
      <c r="M9" s="4">
        <f>ROUND(K9*L9,2)</f>
        <v>480</v>
      </c>
      <c r="N9" s="92"/>
      <c r="O9" s="92"/>
      <c r="P9" s="92"/>
      <c r="Q9" s="36"/>
      <c r="R9" s="36"/>
      <c r="S9" s="59"/>
    </row>
    <row r="10" spans="1:19" ht="80.25" customHeight="1" x14ac:dyDescent="0.25">
      <c r="A10" s="13"/>
      <c r="B10" s="13"/>
      <c r="C10" s="13"/>
      <c r="D10" s="73" t="s">
        <v>449</v>
      </c>
      <c r="E10" s="13"/>
      <c r="F10" s="14"/>
      <c r="G10" s="14"/>
      <c r="H10" s="14"/>
      <c r="I10" s="14"/>
      <c r="J10" s="14"/>
      <c r="K10" s="14"/>
      <c r="L10" s="14"/>
      <c r="M10" s="14"/>
      <c r="N10" s="92"/>
      <c r="O10" s="92"/>
      <c r="P10" s="92"/>
      <c r="Q10" s="36"/>
      <c r="R10" s="36"/>
      <c r="S10" s="59"/>
    </row>
    <row r="11" spans="1:19" outlineLevel="1" x14ac:dyDescent="0.25">
      <c r="A11" s="13"/>
      <c r="B11" s="13"/>
      <c r="C11" s="13"/>
      <c r="D11" s="79"/>
      <c r="E11" s="12"/>
      <c r="F11" s="14">
        <v>1</v>
      </c>
      <c r="G11" s="15">
        <v>0</v>
      </c>
      <c r="H11" s="15">
        <v>0</v>
      </c>
      <c r="I11" s="27">
        <v>0</v>
      </c>
      <c r="J11" s="15">
        <f>OR(F11&lt;&gt;0,G11&lt;&gt;0,H11&lt;&gt;0,I11&lt;&gt;0)*(F11 + (F11 = 0))*(G11 + (G11 = 0))*(H11 + (H11 = 0))*(I11 + (I11 = 0))</f>
        <v>1</v>
      </c>
      <c r="K11" s="14"/>
      <c r="L11" s="14"/>
      <c r="M11" s="14"/>
      <c r="N11" s="92"/>
      <c r="O11" s="92"/>
      <c r="P11" s="92"/>
      <c r="Q11" s="36"/>
      <c r="R11" s="36"/>
      <c r="S11" s="59"/>
    </row>
    <row r="12" spans="1:19" outlineLevel="1" x14ac:dyDescent="0.25">
      <c r="A12" s="13"/>
      <c r="B12" s="13"/>
      <c r="C12" s="13"/>
      <c r="D12" s="79"/>
      <c r="E12" s="13"/>
      <c r="F12" s="14"/>
      <c r="G12" s="14"/>
      <c r="H12" s="14"/>
      <c r="I12" s="14"/>
      <c r="J12" s="15">
        <f>SUM(J11:J11)</f>
        <v>1</v>
      </c>
      <c r="K12" s="1"/>
      <c r="L12" s="15"/>
      <c r="M12" s="15"/>
      <c r="N12" s="92"/>
      <c r="O12" s="92"/>
      <c r="P12" s="92"/>
      <c r="Q12" s="36"/>
      <c r="R12" s="36"/>
      <c r="S12" s="59"/>
    </row>
    <row r="13" spans="1:19" x14ac:dyDescent="0.25">
      <c r="A13" s="23" t="s">
        <v>268</v>
      </c>
      <c r="B13" s="23" t="s">
        <v>16</v>
      </c>
      <c r="C13" s="23" t="s">
        <v>19</v>
      </c>
      <c r="D13" s="78" t="s">
        <v>177</v>
      </c>
      <c r="E13" s="24"/>
      <c r="F13" s="25"/>
      <c r="G13" s="25"/>
      <c r="H13" s="25"/>
      <c r="I13" s="25"/>
      <c r="J13" s="25"/>
      <c r="K13" s="4">
        <f>J16</f>
        <v>1</v>
      </c>
      <c r="L13" s="4">
        <v>0</v>
      </c>
      <c r="M13" s="4">
        <f>ROUND(K13*L13,2)</f>
        <v>0</v>
      </c>
      <c r="N13" s="92"/>
      <c r="O13" s="92"/>
      <c r="P13" s="92"/>
      <c r="Q13" s="36"/>
      <c r="R13" s="36"/>
      <c r="S13" s="59"/>
    </row>
    <row r="14" spans="1:19" ht="52.5" customHeight="1" x14ac:dyDescent="0.25">
      <c r="A14" s="13"/>
      <c r="B14" s="13"/>
      <c r="C14" s="13"/>
      <c r="D14" s="73" t="s">
        <v>371</v>
      </c>
      <c r="E14" s="13"/>
      <c r="F14" s="14"/>
      <c r="G14" s="14"/>
      <c r="H14" s="14"/>
      <c r="I14" s="14"/>
      <c r="J14" s="14"/>
      <c r="K14" s="14"/>
      <c r="L14" s="14"/>
      <c r="M14" s="14"/>
      <c r="N14" s="92"/>
      <c r="O14" s="92"/>
      <c r="P14" s="92"/>
      <c r="Q14" s="36"/>
      <c r="R14" s="36"/>
      <c r="S14" s="59"/>
    </row>
    <row r="15" spans="1:19" outlineLevel="1" x14ac:dyDescent="0.25">
      <c r="A15" s="13"/>
      <c r="B15" s="13"/>
      <c r="C15" s="13"/>
      <c r="D15" s="79"/>
      <c r="E15" s="12"/>
      <c r="F15" s="14">
        <v>1</v>
      </c>
      <c r="G15" s="15">
        <v>0</v>
      </c>
      <c r="H15" s="15">
        <v>0</v>
      </c>
      <c r="I15" s="27">
        <v>0</v>
      </c>
      <c r="J15" s="15">
        <f>OR(F15&lt;&gt;0,G15&lt;&gt;0,H15&lt;&gt;0,I15&lt;&gt;0)*(F15 + (F15 = 0))*(G15 + (G15 = 0))*(H15 + (H15 = 0))*(I15 + (I15 = 0))</f>
        <v>1</v>
      </c>
      <c r="K15" s="14"/>
      <c r="L15" s="14"/>
      <c r="M15" s="14"/>
      <c r="N15" s="92"/>
      <c r="O15" s="92"/>
      <c r="P15" s="92"/>
      <c r="Q15" s="36"/>
      <c r="R15" s="36"/>
      <c r="S15" s="59"/>
    </row>
    <row r="16" spans="1:19" outlineLevel="1" x14ac:dyDescent="0.25">
      <c r="A16" s="13"/>
      <c r="B16" s="13"/>
      <c r="C16" s="13"/>
      <c r="D16" s="79"/>
      <c r="E16" s="13"/>
      <c r="F16" s="14"/>
      <c r="G16" s="14"/>
      <c r="H16" s="14"/>
      <c r="I16" s="14"/>
      <c r="J16" s="15">
        <f>SUM(J15:J15)</f>
        <v>1</v>
      </c>
      <c r="K16" s="1"/>
      <c r="L16" s="15"/>
      <c r="M16" s="15"/>
      <c r="N16" s="92"/>
      <c r="O16" s="92"/>
      <c r="P16" s="92"/>
      <c r="Q16" s="36"/>
      <c r="R16" s="36"/>
      <c r="S16" s="59"/>
    </row>
    <row r="17" spans="1:19" s="61" customFormat="1" x14ac:dyDescent="0.25">
      <c r="A17" s="65"/>
      <c r="B17" s="65"/>
      <c r="C17" s="65"/>
      <c r="D17" s="104"/>
      <c r="E17" s="65"/>
      <c r="F17" s="66"/>
      <c r="G17" s="66"/>
      <c r="H17" s="66"/>
      <c r="I17" s="66"/>
      <c r="J17" s="67"/>
      <c r="K17" s="59"/>
      <c r="L17" s="67"/>
      <c r="M17" s="67"/>
      <c r="N17" s="92"/>
      <c r="O17" s="92"/>
      <c r="P17" s="92"/>
      <c r="Q17" s="36"/>
      <c r="R17" s="36"/>
      <c r="S17" s="59"/>
    </row>
    <row r="18" spans="1:19" s="61" customFormat="1" x14ac:dyDescent="0.25">
      <c r="A18" s="65"/>
      <c r="B18" s="65"/>
      <c r="C18" s="65"/>
      <c r="D18" s="104"/>
      <c r="E18" s="65"/>
      <c r="F18" s="66"/>
      <c r="G18" s="66"/>
      <c r="H18" s="66"/>
      <c r="I18" s="66"/>
      <c r="J18" s="67"/>
      <c r="K18" s="59"/>
      <c r="L18" s="67"/>
      <c r="M18" s="67"/>
      <c r="N18" s="92"/>
      <c r="O18" s="92"/>
      <c r="P18" s="92"/>
      <c r="Q18" s="36"/>
      <c r="R18" s="36"/>
      <c r="S18" s="59"/>
    </row>
    <row r="19" spans="1:19" x14ac:dyDescent="0.25">
      <c r="A19" s="119">
        <v>2</v>
      </c>
      <c r="B19" s="16" t="s">
        <v>14</v>
      </c>
      <c r="C19" s="16" t="s">
        <v>15</v>
      </c>
      <c r="D19" s="77" t="s">
        <v>61</v>
      </c>
      <c r="E19" s="18"/>
      <c r="F19" s="19"/>
      <c r="G19" s="19"/>
      <c r="H19" s="19"/>
      <c r="I19" s="19"/>
      <c r="J19" s="19"/>
      <c r="K19" s="20"/>
      <c r="L19" s="21"/>
      <c r="M19" s="22">
        <f>SUM(M20:M93)</f>
        <v>6197.73</v>
      </c>
      <c r="N19" s="92"/>
      <c r="O19" s="92"/>
      <c r="P19" s="92"/>
      <c r="Q19" s="36"/>
      <c r="R19" s="36"/>
      <c r="S19" s="59"/>
    </row>
    <row r="20" spans="1:19" x14ac:dyDescent="0.25">
      <c r="A20" s="23" t="s">
        <v>40</v>
      </c>
      <c r="B20" s="23" t="s">
        <v>16</v>
      </c>
      <c r="C20" s="23" t="s">
        <v>359</v>
      </c>
      <c r="D20" s="78" t="s">
        <v>402</v>
      </c>
      <c r="E20" s="24"/>
      <c r="F20" s="25"/>
      <c r="G20" s="25"/>
      <c r="H20" s="25"/>
      <c r="I20" s="25"/>
      <c r="J20" s="25"/>
      <c r="K20" s="4">
        <f>J26</f>
        <v>80.06</v>
      </c>
      <c r="L20" s="4">
        <v>36.65</v>
      </c>
      <c r="M20" s="4">
        <f>ROUND(K20*L20,2)</f>
        <v>2934.2</v>
      </c>
      <c r="N20" s="92"/>
      <c r="O20" s="111"/>
      <c r="P20" s="111"/>
      <c r="Q20" s="36"/>
      <c r="R20" s="36"/>
      <c r="S20" s="59"/>
    </row>
    <row r="21" spans="1:19" ht="210" customHeight="1" x14ac:dyDescent="0.25">
      <c r="A21" s="13"/>
      <c r="B21" s="13"/>
      <c r="C21" s="13"/>
      <c r="D21" s="73" t="s">
        <v>403</v>
      </c>
      <c r="E21" s="12"/>
      <c r="F21" s="14"/>
      <c r="G21" s="27"/>
      <c r="H21" s="15"/>
      <c r="I21" s="15"/>
      <c r="J21" s="15"/>
      <c r="K21" s="14"/>
      <c r="L21" s="14"/>
      <c r="M21" s="14"/>
      <c r="N21" s="92"/>
      <c r="O21" s="92"/>
      <c r="P21" s="92"/>
      <c r="Q21" s="36"/>
      <c r="R21" s="36"/>
      <c r="S21" s="59"/>
    </row>
    <row r="22" spans="1:19" ht="13.5" outlineLevel="1" x14ac:dyDescent="0.25">
      <c r="A22" s="13"/>
      <c r="B22" s="13"/>
      <c r="C22" s="13"/>
      <c r="D22" s="80" t="s">
        <v>396</v>
      </c>
      <c r="E22" s="57" t="s">
        <v>394</v>
      </c>
      <c r="F22" s="14">
        <v>1</v>
      </c>
      <c r="G22" s="15">
        <v>11.42</v>
      </c>
      <c r="H22" s="15">
        <v>0</v>
      </c>
      <c r="I22" s="27">
        <v>4.97</v>
      </c>
      <c r="J22" s="15">
        <f>OR(F22&lt;&gt;0,G22&lt;&gt;0,H22&lt;&gt;0,I22&lt;&gt;0)*(F22 + (F22 = 0))*(G22 + (G22 = 0))*(H22 + (H22 = 0))*(I22 + (I22 = 0))</f>
        <v>56.76</v>
      </c>
      <c r="K22" s="14"/>
      <c r="L22" s="14"/>
      <c r="M22" s="14"/>
      <c r="N22" s="92"/>
      <c r="O22" s="92"/>
      <c r="P22" s="92"/>
      <c r="Q22" s="36"/>
      <c r="R22" s="36"/>
      <c r="S22" s="59"/>
    </row>
    <row r="23" spans="1:19" s="61" customFormat="1" ht="13.5" outlineLevel="1" x14ac:dyDescent="0.25">
      <c r="A23" s="65"/>
      <c r="B23" s="65"/>
      <c r="C23" s="65"/>
      <c r="D23" s="81"/>
      <c r="E23" s="58" t="s">
        <v>397</v>
      </c>
      <c r="F23" s="66">
        <v>-1</v>
      </c>
      <c r="G23" s="67">
        <v>0</v>
      </c>
      <c r="H23" s="67">
        <v>0.93</v>
      </c>
      <c r="I23" s="27">
        <v>2.17</v>
      </c>
      <c r="J23" s="67">
        <f t="shared" ref="J23" si="0">OR(F23&lt;&gt;0,G23&lt;&gt;0,H23&lt;&gt;0,I23&lt;&gt;0)*(F23 + (F23 = 0))*(G23 + (G23 = 0))*(H23 + (H23 = 0))*(I23 + (I23 = 0))</f>
        <v>-2.02</v>
      </c>
      <c r="K23" s="66"/>
      <c r="L23" s="66"/>
      <c r="M23" s="66"/>
      <c r="N23" s="92"/>
      <c r="O23" s="92"/>
      <c r="P23" s="92"/>
      <c r="Q23" s="36"/>
      <c r="R23" s="36"/>
      <c r="S23" s="59"/>
    </row>
    <row r="24" spans="1:19" ht="13.5" outlineLevel="1" x14ac:dyDescent="0.25">
      <c r="A24" s="13"/>
      <c r="B24" s="13"/>
      <c r="C24" s="13"/>
      <c r="D24" s="80" t="s">
        <v>399</v>
      </c>
      <c r="E24" s="58" t="s">
        <v>395</v>
      </c>
      <c r="F24" s="14">
        <v>1</v>
      </c>
      <c r="G24" s="15">
        <v>6.06</v>
      </c>
      <c r="H24" s="15">
        <v>0</v>
      </c>
      <c r="I24" s="27">
        <v>2.5299999999999998</v>
      </c>
      <c r="J24" s="15">
        <f>OR(F24&lt;&gt;0,G24&lt;&gt;0,H24&lt;&gt;0,I24&lt;&gt;0)*(F24 + (F24 = 0))*(G24 + (G24 = 0))*(H24 + (H24 = 0))*(I24 + (I24 = 0))</f>
        <v>15.33</v>
      </c>
      <c r="K24" s="14"/>
      <c r="L24" s="14"/>
      <c r="M24" s="14"/>
      <c r="N24" s="92"/>
      <c r="O24" s="92"/>
      <c r="P24" s="92"/>
      <c r="Q24" s="36"/>
      <c r="R24" s="36"/>
      <c r="S24" s="59"/>
    </row>
    <row r="25" spans="1:19" ht="13.5" outlineLevel="1" x14ac:dyDescent="0.25">
      <c r="A25" s="13"/>
      <c r="B25" s="13"/>
      <c r="C25" s="13"/>
      <c r="D25" s="80" t="s">
        <v>412</v>
      </c>
      <c r="E25" s="58" t="s">
        <v>398</v>
      </c>
      <c r="F25" s="14">
        <v>1</v>
      </c>
      <c r="G25" s="27">
        <v>3.95</v>
      </c>
      <c r="H25" s="15">
        <v>0</v>
      </c>
      <c r="I25" s="15">
        <v>2.5299999999999998</v>
      </c>
      <c r="J25" s="15">
        <f>OR(F25&lt;&gt;0,G25&lt;&gt;0,H25&lt;&gt;0,I25&lt;&gt;0)*(F25 + (F25 = 0))*(G25 + (G25 = 0))*(H25 + (H25 = 0))*(I25 + (I25 = 0))</f>
        <v>9.99</v>
      </c>
      <c r="K25" s="14"/>
      <c r="L25" s="14"/>
      <c r="M25" s="14"/>
      <c r="N25" s="92"/>
      <c r="O25" s="92"/>
      <c r="P25" s="92"/>
      <c r="Q25" s="36"/>
      <c r="R25" s="36"/>
      <c r="S25" s="59"/>
    </row>
    <row r="26" spans="1:19" outlineLevel="1" x14ac:dyDescent="0.25">
      <c r="A26" s="13"/>
      <c r="B26" s="13"/>
      <c r="C26" s="13"/>
      <c r="D26" s="79"/>
      <c r="E26" s="13"/>
      <c r="F26" s="14"/>
      <c r="G26" s="14"/>
      <c r="H26" s="14"/>
      <c r="I26" s="14"/>
      <c r="J26" s="15">
        <f>SUM(J22:J25)</f>
        <v>80.06</v>
      </c>
      <c r="L26" s="15"/>
      <c r="M26" s="15"/>
      <c r="N26" s="92"/>
      <c r="O26" s="92"/>
      <c r="P26" s="92"/>
      <c r="Q26" s="36"/>
      <c r="R26" s="36"/>
      <c r="S26" s="59"/>
    </row>
    <row r="27" spans="1:19" x14ac:dyDescent="0.25">
      <c r="A27" s="23" t="s">
        <v>41</v>
      </c>
      <c r="B27" s="23" t="s">
        <v>16</v>
      </c>
      <c r="C27" s="23" t="s">
        <v>18</v>
      </c>
      <c r="D27" s="78" t="s">
        <v>320</v>
      </c>
      <c r="E27" s="24"/>
      <c r="F27" s="25"/>
      <c r="G27" s="25"/>
      <c r="H27" s="25"/>
      <c r="I27" s="25"/>
      <c r="J27" s="25"/>
      <c r="K27" s="4">
        <f>J31</f>
        <v>3.33</v>
      </c>
      <c r="L27" s="4">
        <v>45.94</v>
      </c>
      <c r="M27" s="4">
        <f>ROUND(K27*L27,2)</f>
        <v>152.97999999999999</v>
      </c>
      <c r="N27" s="92"/>
      <c r="O27" s="111"/>
      <c r="P27" s="92"/>
      <c r="Q27" s="36"/>
      <c r="R27" s="36"/>
      <c r="S27" s="59"/>
    </row>
    <row r="28" spans="1:19" ht="93" customHeight="1" x14ac:dyDescent="0.25">
      <c r="A28" s="13"/>
      <c r="B28" s="13"/>
      <c r="C28" s="13"/>
      <c r="D28" s="73" t="s">
        <v>528</v>
      </c>
      <c r="E28" s="13"/>
      <c r="F28" s="14"/>
      <c r="G28" s="14"/>
      <c r="H28" s="14"/>
      <c r="I28" s="14"/>
      <c r="J28" s="14"/>
      <c r="K28" s="14"/>
      <c r="L28" s="14"/>
      <c r="M28" s="14"/>
      <c r="N28" s="92"/>
      <c r="O28" s="92"/>
      <c r="P28" s="92"/>
      <c r="Q28" s="36"/>
      <c r="R28" s="36"/>
      <c r="S28" s="59"/>
    </row>
    <row r="29" spans="1:19" ht="13.5" outlineLevel="1" x14ac:dyDescent="0.25">
      <c r="E29" s="57" t="s">
        <v>410</v>
      </c>
      <c r="F29" s="14">
        <v>1</v>
      </c>
      <c r="G29" s="15">
        <v>0.9</v>
      </c>
      <c r="H29" s="15">
        <v>0</v>
      </c>
      <c r="I29" s="27">
        <v>2.1</v>
      </c>
      <c r="J29" s="15">
        <f>OR(F29&lt;&gt;0,G29&lt;&gt;0,H29&lt;&gt;0,I29&lt;&gt;0)*(F29 + (F29 = 0))*(G29 + (G29 = 0))*(H29 + (H29 = 0))*(I29 + (I29 = 0))</f>
        <v>1.89</v>
      </c>
      <c r="K29" s="14"/>
      <c r="L29" s="14"/>
      <c r="M29" s="14"/>
      <c r="N29" s="92"/>
      <c r="O29" s="92"/>
      <c r="P29" s="92"/>
      <c r="Q29" s="36"/>
      <c r="R29" s="36"/>
      <c r="S29" s="59"/>
    </row>
    <row r="30" spans="1:19" ht="13.5" outlineLevel="1" x14ac:dyDescent="0.25">
      <c r="E30" s="57" t="s">
        <v>411</v>
      </c>
      <c r="F30" s="66">
        <v>1</v>
      </c>
      <c r="G30" s="67">
        <v>0.8</v>
      </c>
      <c r="H30" s="15">
        <v>0</v>
      </c>
      <c r="I30" s="15">
        <v>1.8</v>
      </c>
      <c r="J30" s="15">
        <f t="shared" ref="J30" si="1">OR(F30&lt;&gt;0,G30&lt;&gt;0,H30&lt;&gt;0,I30&lt;&gt;0)*(F30 + (F30 = 0))*(G30 + (G30 = 0))*(H30 + (H30 = 0))*(I30 + (I30 = 0))</f>
        <v>1.44</v>
      </c>
      <c r="K30" s="14"/>
      <c r="L30" s="14"/>
      <c r="M30" s="14"/>
      <c r="N30" s="92"/>
      <c r="O30" s="92"/>
      <c r="P30" s="92"/>
      <c r="Q30" s="36"/>
      <c r="R30" s="36"/>
      <c r="S30" s="59"/>
    </row>
    <row r="31" spans="1:19" outlineLevel="1" x14ac:dyDescent="0.25">
      <c r="E31" s="13"/>
      <c r="F31" s="14"/>
      <c r="G31" s="14"/>
      <c r="H31" s="14"/>
      <c r="I31" s="14"/>
      <c r="J31" s="15">
        <f>SUM(J29:J30)</f>
        <v>3.33</v>
      </c>
      <c r="L31" s="15"/>
      <c r="M31" s="15"/>
      <c r="N31" s="92"/>
      <c r="O31" s="92"/>
      <c r="P31" s="92"/>
      <c r="Q31" s="36"/>
      <c r="R31" s="36"/>
      <c r="S31" s="59"/>
    </row>
    <row r="32" spans="1:19" s="61" customFormat="1" ht="25.5" x14ac:dyDescent="0.25">
      <c r="A32" s="23" t="s">
        <v>42</v>
      </c>
      <c r="B32" s="23" t="s">
        <v>16</v>
      </c>
      <c r="C32" s="23" t="s">
        <v>359</v>
      </c>
      <c r="D32" s="78" t="s">
        <v>404</v>
      </c>
      <c r="E32" s="24"/>
      <c r="F32" s="25"/>
      <c r="G32" s="25"/>
      <c r="H32" s="25"/>
      <c r="I32" s="25"/>
      <c r="J32" s="25"/>
      <c r="K32" s="62">
        <f>J35</f>
        <v>4.83</v>
      </c>
      <c r="L32" s="62">
        <v>46.03</v>
      </c>
      <c r="M32" s="62">
        <f>ROUND(K32*L32,2)</f>
        <v>222.32</v>
      </c>
      <c r="N32" s="92"/>
      <c r="O32" s="92"/>
      <c r="P32" s="92"/>
      <c r="Q32" s="112"/>
      <c r="R32" s="36"/>
      <c r="S32" s="59"/>
    </row>
    <row r="33" spans="1:19" s="61" customFormat="1" ht="223.5" customHeight="1" x14ac:dyDescent="0.25">
      <c r="A33" s="65"/>
      <c r="B33" s="65"/>
      <c r="C33" s="65"/>
      <c r="D33" s="73" t="s">
        <v>529</v>
      </c>
      <c r="E33" s="64"/>
      <c r="F33" s="66"/>
      <c r="G33" s="27"/>
      <c r="H33" s="67"/>
      <c r="I33" s="67"/>
      <c r="J33" s="67"/>
      <c r="K33" s="66"/>
      <c r="L33" s="66"/>
      <c r="M33" s="66"/>
      <c r="N33" s="92"/>
      <c r="O33" s="92"/>
      <c r="P33" s="92"/>
      <c r="Q33" s="36"/>
      <c r="R33" s="36"/>
      <c r="S33" s="59"/>
    </row>
    <row r="34" spans="1:19" s="61" customFormat="1" ht="13.5" outlineLevel="1" x14ac:dyDescent="0.25">
      <c r="A34" s="65"/>
      <c r="B34" s="65"/>
      <c r="C34" s="65"/>
      <c r="D34" s="80" t="s">
        <v>594</v>
      </c>
      <c r="E34" s="57" t="s">
        <v>376</v>
      </c>
      <c r="F34" s="66">
        <v>1</v>
      </c>
      <c r="G34" s="67">
        <v>7.66</v>
      </c>
      <c r="H34" s="67">
        <v>0</v>
      </c>
      <c r="I34" s="27">
        <v>0.63</v>
      </c>
      <c r="J34" s="67">
        <f>OR(F34&lt;&gt;0,G34&lt;&gt;0,H34&lt;&gt;0,I34&lt;&gt;0)*(F34 + (F34 = 0))*(G34 + (G34 = 0))*(H34 + (H34 = 0))*(I34 + (I34 = 0))</f>
        <v>4.83</v>
      </c>
      <c r="K34" s="66"/>
      <c r="L34" s="66"/>
      <c r="M34" s="66"/>
      <c r="N34" s="92"/>
      <c r="O34" s="92"/>
      <c r="P34" s="92"/>
      <c r="Q34" s="36"/>
      <c r="R34" s="36"/>
      <c r="S34" s="59"/>
    </row>
    <row r="35" spans="1:19" s="61" customFormat="1" outlineLevel="1" x14ac:dyDescent="0.25">
      <c r="A35" s="65"/>
      <c r="B35" s="65"/>
      <c r="C35" s="65"/>
      <c r="D35" s="79"/>
      <c r="E35" s="65"/>
      <c r="F35" s="66"/>
      <c r="G35" s="66"/>
      <c r="H35" s="66"/>
      <c r="I35" s="66"/>
      <c r="J35" s="67">
        <f>SUM(J34:J34)</f>
        <v>4.83</v>
      </c>
      <c r="L35" s="67"/>
      <c r="M35" s="67"/>
      <c r="N35" s="92"/>
      <c r="O35" s="92"/>
      <c r="P35" s="92"/>
      <c r="Q35" s="36"/>
      <c r="R35" s="36"/>
      <c r="S35" s="59"/>
    </row>
    <row r="36" spans="1:19" s="61" customFormat="1" ht="12" customHeight="1" x14ac:dyDescent="0.25">
      <c r="A36" s="23" t="s">
        <v>43</v>
      </c>
      <c r="B36" s="23" t="s">
        <v>16</v>
      </c>
      <c r="C36" s="23" t="s">
        <v>18</v>
      </c>
      <c r="D36" s="63" t="s">
        <v>571</v>
      </c>
      <c r="E36" s="24"/>
      <c r="F36" s="25"/>
      <c r="G36" s="25"/>
      <c r="H36" s="25"/>
      <c r="I36" s="25"/>
      <c r="J36" s="25"/>
      <c r="K36" s="62">
        <f>J39</f>
        <v>1.86</v>
      </c>
      <c r="L36" s="62">
        <v>55.98</v>
      </c>
      <c r="M36" s="62">
        <f>ROUND(K36*L36,2)</f>
        <v>104.12</v>
      </c>
      <c r="N36" s="92"/>
      <c r="O36" s="92"/>
      <c r="P36" s="92"/>
      <c r="Q36" s="36"/>
      <c r="R36" s="36"/>
      <c r="S36" s="59"/>
    </row>
    <row r="37" spans="1:19" s="61" customFormat="1" ht="270.75" customHeight="1" x14ac:dyDescent="0.25">
      <c r="A37" s="65"/>
      <c r="B37" s="65"/>
      <c r="C37" s="65"/>
      <c r="D37" s="60" t="s">
        <v>572</v>
      </c>
      <c r="E37" s="65"/>
      <c r="F37" s="66"/>
      <c r="G37" s="66"/>
      <c r="H37" s="66"/>
      <c r="I37" s="66"/>
      <c r="J37" s="66"/>
      <c r="K37" s="66"/>
      <c r="L37" s="66"/>
      <c r="M37" s="66"/>
      <c r="N37" s="92"/>
      <c r="O37" s="92"/>
      <c r="P37" s="92"/>
      <c r="Q37" s="36"/>
      <c r="R37" s="36"/>
      <c r="S37" s="59"/>
    </row>
    <row r="38" spans="1:19" s="61" customFormat="1" outlineLevel="1" x14ac:dyDescent="0.25">
      <c r="D38" s="26"/>
      <c r="E38" s="64" t="s">
        <v>406</v>
      </c>
      <c r="F38" s="66">
        <v>1</v>
      </c>
      <c r="G38" s="67">
        <v>0</v>
      </c>
      <c r="H38" s="67">
        <v>2.16</v>
      </c>
      <c r="I38" s="67">
        <v>0.86</v>
      </c>
      <c r="J38" s="67">
        <f>OR(F38&lt;&gt;0,G38&lt;&gt;0,H38&lt;&gt;0,I38&lt;&gt;0)*(F38 + (F38 = 0))*(G38 + (G38 = 0))*(H38 + (H38 = 0))*(I38 + (I38 = 0))</f>
        <v>1.86</v>
      </c>
      <c r="K38" s="66"/>
      <c r="L38" s="66"/>
      <c r="M38" s="66"/>
      <c r="N38" s="92"/>
      <c r="O38" s="92"/>
      <c r="P38" s="92"/>
      <c r="Q38" s="36"/>
      <c r="R38" s="36"/>
      <c r="S38" s="59"/>
    </row>
    <row r="39" spans="1:19" s="61" customFormat="1" ht="16.5" customHeight="1" outlineLevel="1" x14ac:dyDescent="0.25">
      <c r="D39" s="26"/>
      <c r="E39" s="65"/>
      <c r="F39" s="66"/>
      <c r="G39" s="66"/>
      <c r="H39" s="66"/>
      <c r="I39" s="66"/>
      <c r="J39" s="67">
        <f>SUM(J38:J38)</f>
        <v>1.86</v>
      </c>
      <c r="L39" s="67"/>
      <c r="M39" s="67"/>
      <c r="N39" s="92"/>
      <c r="O39" s="92"/>
      <c r="P39" s="92"/>
      <c r="Q39" s="36"/>
      <c r="R39" s="36"/>
      <c r="S39" s="59"/>
    </row>
    <row r="40" spans="1:19" s="61" customFormat="1" ht="25.5" x14ac:dyDescent="0.25">
      <c r="A40" s="23" t="s">
        <v>44</v>
      </c>
      <c r="B40" s="23" t="s">
        <v>16</v>
      </c>
      <c r="C40" s="23" t="s">
        <v>18</v>
      </c>
      <c r="D40" s="63" t="s">
        <v>407</v>
      </c>
      <c r="E40" s="24"/>
      <c r="F40" s="25"/>
      <c r="G40" s="25"/>
      <c r="H40" s="25"/>
      <c r="I40" s="25"/>
      <c r="J40" s="25"/>
      <c r="K40" s="62">
        <f>J45</f>
        <v>10.94</v>
      </c>
      <c r="L40" s="62">
        <v>16.87</v>
      </c>
      <c r="M40" s="62">
        <f>ROUND(K40*L40,2)</f>
        <v>184.56</v>
      </c>
      <c r="N40" s="92"/>
      <c r="O40" s="92"/>
      <c r="P40" s="92"/>
      <c r="Q40" s="36"/>
      <c r="R40" s="36"/>
      <c r="S40" s="59"/>
    </row>
    <row r="41" spans="1:19" s="61" customFormat="1" ht="121.5" customHeight="1" x14ac:dyDescent="0.25">
      <c r="A41" s="65"/>
      <c r="B41" s="65"/>
      <c r="C41" s="65"/>
      <c r="D41" s="60" t="s">
        <v>597</v>
      </c>
      <c r="E41" s="65"/>
      <c r="F41" s="66"/>
      <c r="G41" s="66"/>
      <c r="H41" s="66"/>
      <c r="I41" s="66"/>
      <c r="J41" s="66"/>
      <c r="K41" s="66"/>
      <c r="L41" s="66"/>
      <c r="M41" s="66"/>
      <c r="N41" s="92"/>
      <c r="O41" s="92"/>
      <c r="P41" s="92"/>
      <c r="Q41" s="36"/>
      <c r="R41" s="36"/>
      <c r="S41" s="59"/>
    </row>
    <row r="42" spans="1:19" s="61" customFormat="1" outlineLevel="1" x14ac:dyDescent="0.25">
      <c r="D42" s="26" t="s">
        <v>408</v>
      </c>
      <c r="E42" s="64" t="s">
        <v>380</v>
      </c>
      <c r="F42" s="66">
        <v>1</v>
      </c>
      <c r="G42" s="67">
        <v>5.99</v>
      </c>
      <c r="H42" s="67">
        <v>0</v>
      </c>
      <c r="I42" s="67">
        <v>2.5</v>
      </c>
      <c r="J42" s="67">
        <f>OR(F42&lt;&gt;0,G42&lt;&gt;0,H42&lt;&gt;0,I42&lt;&gt;0)*(F42 + (F42 = 0))*(G42 + (G42 = 0))*(H42 + (H42 = 0))*(I42 + (I42 = 0))</f>
        <v>14.98</v>
      </c>
      <c r="K42" s="66"/>
      <c r="L42" s="66"/>
      <c r="M42" s="66"/>
      <c r="N42" s="92"/>
      <c r="O42" s="92"/>
      <c r="P42" s="92"/>
      <c r="Q42" s="36"/>
      <c r="R42" s="36"/>
      <c r="S42" s="59"/>
    </row>
    <row r="43" spans="1:19" s="61" customFormat="1" outlineLevel="1" x14ac:dyDescent="0.25">
      <c r="D43" s="26"/>
      <c r="E43" s="65" t="s">
        <v>530</v>
      </c>
      <c r="F43" s="66">
        <v>-1</v>
      </c>
      <c r="G43" s="67">
        <v>0</v>
      </c>
      <c r="H43" s="67">
        <v>0.93</v>
      </c>
      <c r="I43" s="67">
        <v>2.17</v>
      </c>
      <c r="J43" s="67">
        <f>OR(F43&lt;&gt;0,G43&lt;&gt;0,H43&lt;&gt;0,I43&lt;&gt;0)*(F43 + (F43 = 0))*(G43 + (G43 = 0))*(H43 + (H43 = 0))*(I43 + (I43 = 0))</f>
        <v>-2.02</v>
      </c>
      <c r="K43" s="66"/>
      <c r="L43" s="66"/>
      <c r="M43" s="66"/>
      <c r="N43" s="92"/>
      <c r="O43" s="92"/>
      <c r="P43" s="92"/>
      <c r="Q43" s="36"/>
      <c r="R43" s="36"/>
      <c r="S43" s="59"/>
    </row>
    <row r="44" spans="1:19" s="61" customFormat="1" outlineLevel="1" x14ac:dyDescent="0.25">
      <c r="D44" s="26"/>
      <c r="E44" s="65" t="s">
        <v>409</v>
      </c>
      <c r="F44" s="66">
        <v>-1</v>
      </c>
      <c r="G44" s="67">
        <v>0</v>
      </c>
      <c r="H44" s="67">
        <v>0.93</v>
      </c>
      <c r="I44" s="67">
        <v>2.17</v>
      </c>
      <c r="J44" s="67">
        <f>OR(F44&lt;&gt;0,G44&lt;&gt;0,H44&lt;&gt;0,I44&lt;&gt;0)*(F44 + (F44 = 0))*(G44 + (G44 = 0))*(H44 + (H44 = 0))*(I44 + (I44 = 0))</f>
        <v>-2.02</v>
      </c>
      <c r="K44" s="66"/>
      <c r="L44" s="66"/>
      <c r="M44" s="66"/>
      <c r="N44" s="92"/>
      <c r="O44" s="92"/>
      <c r="P44" s="92"/>
      <c r="Q44" s="36"/>
      <c r="R44" s="36"/>
      <c r="S44" s="59"/>
    </row>
    <row r="45" spans="1:19" s="61" customFormat="1" outlineLevel="1" x14ac:dyDescent="0.25">
      <c r="D45" s="26"/>
      <c r="F45" s="66"/>
      <c r="G45" s="66"/>
      <c r="H45" s="66"/>
      <c r="I45" s="66"/>
      <c r="J45" s="67">
        <f>SUM(J42:J44)</f>
        <v>10.94</v>
      </c>
      <c r="L45" s="67"/>
      <c r="M45" s="67"/>
      <c r="N45" s="92"/>
      <c r="O45" s="92"/>
      <c r="P45" s="92"/>
      <c r="Q45" s="36"/>
      <c r="R45" s="36"/>
      <c r="S45" s="59"/>
    </row>
    <row r="46" spans="1:19" x14ac:dyDescent="0.25">
      <c r="A46" s="23" t="s">
        <v>45</v>
      </c>
      <c r="B46" s="23" t="s">
        <v>16</v>
      </c>
      <c r="C46" s="23" t="s">
        <v>19</v>
      </c>
      <c r="D46" s="78" t="s">
        <v>448</v>
      </c>
      <c r="E46" s="24"/>
      <c r="F46" s="25"/>
      <c r="G46" s="25"/>
      <c r="H46" s="25"/>
      <c r="I46" s="25"/>
      <c r="J46" s="25"/>
      <c r="K46" s="4">
        <f>J50</f>
        <v>2</v>
      </c>
      <c r="L46" s="4">
        <v>16.98</v>
      </c>
      <c r="M46" s="4">
        <f>ROUND(K46*L46,2)</f>
        <v>33.96</v>
      </c>
      <c r="N46" s="92"/>
      <c r="O46" s="92"/>
      <c r="P46" s="92"/>
      <c r="Q46" s="36"/>
      <c r="R46" s="36"/>
      <c r="S46" s="59"/>
    </row>
    <row r="47" spans="1:19" ht="79.5" customHeight="1" x14ac:dyDescent="0.2">
      <c r="A47" s="13"/>
      <c r="B47" s="13"/>
      <c r="C47" s="13"/>
      <c r="D47" s="73" t="s">
        <v>401</v>
      </c>
      <c r="E47" s="13"/>
      <c r="F47" s="14"/>
      <c r="G47" s="14"/>
      <c r="H47" s="14"/>
      <c r="I47" s="14"/>
      <c r="J47" s="14"/>
      <c r="K47" s="14"/>
      <c r="L47" s="14"/>
      <c r="M47" s="14"/>
      <c r="N47" s="113"/>
      <c r="O47" s="92"/>
      <c r="P47" s="92"/>
      <c r="Q47" s="36"/>
      <c r="R47" s="114"/>
      <c r="S47" s="59"/>
    </row>
    <row r="48" spans="1:19" ht="13.5" outlineLevel="1" x14ac:dyDescent="0.25">
      <c r="A48" s="13"/>
      <c r="B48" s="13"/>
      <c r="C48" s="13"/>
      <c r="D48" s="79"/>
      <c r="E48" s="58" t="s">
        <v>22</v>
      </c>
      <c r="F48" s="14">
        <v>1</v>
      </c>
      <c r="G48" s="27">
        <v>0</v>
      </c>
      <c r="H48" s="15">
        <v>0</v>
      </c>
      <c r="I48" s="15">
        <v>0</v>
      </c>
      <c r="J48" s="15">
        <f>OR(F48&lt;&gt;0,G48&lt;&gt;0,H48&lt;&gt;0,I48&lt;&gt;0)*(F48 + (F48 = 0))*(G48 + (G48 = 0))*(H48 + (H48 = 0))*(I48 + (I48 = 0))</f>
        <v>1</v>
      </c>
      <c r="K48" s="14"/>
      <c r="L48" s="14"/>
      <c r="M48" s="14"/>
      <c r="N48" s="92"/>
      <c r="O48" s="92"/>
      <c r="P48" s="92"/>
      <c r="Q48" s="36"/>
      <c r="R48" s="36"/>
      <c r="S48" s="59"/>
    </row>
    <row r="49" spans="1:19" s="61" customFormat="1" ht="13.5" outlineLevel="1" x14ac:dyDescent="0.25">
      <c r="A49" s="65"/>
      <c r="B49" s="65"/>
      <c r="C49" s="65"/>
      <c r="D49" s="79"/>
      <c r="E49" s="58" t="s">
        <v>21</v>
      </c>
      <c r="F49" s="66">
        <v>1</v>
      </c>
      <c r="G49" s="27">
        <v>0</v>
      </c>
      <c r="H49" s="67">
        <v>0</v>
      </c>
      <c r="I49" s="67">
        <v>0</v>
      </c>
      <c r="J49" s="67">
        <f>OR(F49&lt;&gt;0,G49&lt;&gt;0,H49&lt;&gt;0,I49&lt;&gt;0)*(F49 + (F49 = 0))*(G49 + (G49 = 0))*(H49 + (H49 = 0))*(I49 + (I49 = 0))</f>
        <v>1</v>
      </c>
      <c r="K49" s="66"/>
      <c r="L49" s="66"/>
      <c r="M49" s="66"/>
      <c r="N49" s="92"/>
      <c r="O49" s="92"/>
      <c r="P49" s="92"/>
      <c r="Q49" s="36"/>
      <c r="R49" s="36"/>
      <c r="S49" s="59"/>
    </row>
    <row r="50" spans="1:19" outlineLevel="1" x14ac:dyDescent="0.25">
      <c r="A50" s="13"/>
      <c r="B50" s="13"/>
      <c r="C50" s="13"/>
      <c r="D50" s="79"/>
      <c r="E50" s="13"/>
      <c r="F50" s="14"/>
      <c r="G50" s="14"/>
      <c r="H50" s="14"/>
      <c r="I50" s="14"/>
      <c r="J50" s="15">
        <f>SUM(J48:J49)</f>
        <v>2</v>
      </c>
      <c r="L50" s="15"/>
      <c r="M50" s="15"/>
      <c r="N50" s="92"/>
      <c r="O50" s="92"/>
      <c r="P50" s="92"/>
      <c r="Q50" s="36"/>
      <c r="R50" s="36"/>
      <c r="S50" s="59"/>
    </row>
    <row r="51" spans="1:19" x14ac:dyDescent="0.25">
      <c r="A51" s="23" t="s">
        <v>270</v>
      </c>
      <c r="B51" s="23" t="s">
        <v>16</v>
      </c>
      <c r="C51" s="23" t="s">
        <v>359</v>
      </c>
      <c r="D51" s="91" t="s">
        <v>279</v>
      </c>
      <c r="E51" s="24"/>
      <c r="F51" s="25"/>
      <c r="G51" s="25"/>
      <c r="H51" s="25"/>
      <c r="I51" s="25"/>
      <c r="J51" s="25"/>
      <c r="K51" s="4">
        <f>J55</f>
        <v>17.36</v>
      </c>
      <c r="L51" s="4">
        <v>31.94</v>
      </c>
      <c r="M51" s="4">
        <f>ROUND(K51*L51,2)</f>
        <v>554.48</v>
      </c>
      <c r="N51" s="92"/>
      <c r="O51" s="92"/>
      <c r="P51" s="92"/>
      <c r="Q51" s="36"/>
      <c r="R51" s="36"/>
      <c r="S51" s="59"/>
    </row>
    <row r="52" spans="1:19" ht="210" customHeight="1" x14ac:dyDescent="0.2">
      <c r="A52" s="13"/>
      <c r="B52" s="13"/>
      <c r="C52" s="13"/>
      <c r="D52" s="73" t="s">
        <v>580</v>
      </c>
      <c r="E52" s="13"/>
      <c r="F52" s="14"/>
      <c r="G52" s="14"/>
      <c r="H52" s="14"/>
      <c r="I52" s="14"/>
      <c r="J52" s="14"/>
      <c r="K52" s="14"/>
      <c r="L52" s="14"/>
      <c r="M52" s="14"/>
      <c r="N52" s="113"/>
      <c r="O52" s="92"/>
      <c r="P52" s="92"/>
      <c r="Q52" s="36"/>
      <c r="R52" s="114"/>
      <c r="S52" s="59"/>
    </row>
    <row r="53" spans="1:19" s="61" customFormat="1" ht="13.5" outlineLevel="1" x14ac:dyDescent="0.25">
      <c r="A53" s="65"/>
      <c r="B53" s="65"/>
      <c r="C53" s="65"/>
      <c r="D53" s="80" t="s">
        <v>393</v>
      </c>
      <c r="E53" s="57" t="s">
        <v>22</v>
      </c>
      <c r="F53" s="66">
        <v>1</v>
      </c>
      <c r="G53" s="67">
        <v>7.66</v>
      </c>
      <c r="H53" s="67">
        <v>0</v>
      </c>
      <c r="I53" s="67">
        <v>2.5299999999999998</v>
      </c>
      <c r="J53" s="67">
        <f t="shared" ref="J53" si="2">OR(F53&lt;&gt;0,G53&lt;&gt;0,H53&lt;&gt;0,I53&lt;&gt;0)*(F53 + (F53 = 0))*(G53 + (G53 = 0))*(H53 + (H53 = 0))*(I53 + (I53 = 0))</f>
        <v>19.38</v>
      </c>
      <c r="K53" s="66"/>
      <c r="L53" s="66"/>
      <c r="M53" s="66"/>
      <c r="N53" s="92"/>
      <c r="O53" s="92"/>
      <c r="P53" s="92"/>
      <c r="Q53" s="36"/>
      <c r="R53" s="36"/>
      <c r="S53" s="59"/>
    </row>
    <row r="54" spans="1:19" ht="13.5" outlineLevel="1" x14ac:dyDescent="0.25">
      <c r="A54" s="13"/>
      <c r="B54" s="13"/>
      <c r="C54" s="13"/>
      <c r="D54" s="82" t="s">
        <v>378</v>
      </c>
      <c r="E54" s="57" t="s">
        <v>372</v>
      </c>
      <c r="F54" s="14">
        <v>-1</v>
      </c>
      <c r="G54" s="15">
        <v>0.93</v>
      </c>
      <c r="H54" s="15">
        <v>0</v>
      </c>
      <c r="I54" s="67">
        <v>2.17</v>
      </c>
      <c r="J54" s="15">
        <f>OR(F54&lt;&gt;0,G54&lt;&gt;0,H54&lt;&gt;0,I54&lt;&gt;0)*(F54 + (F54 = 0))*(G54 + (G54 = 0))*(H54 + (H54 = 0))*(I54 + (I54 = 0))</f>
        <v>-2.02</v>
      </c>
      <c r="K54" s="14"/>
      <c r="L54" s="14"/>
      <c r="M54" s="14"/>
      <c r="N54" s="92"/>
      <c r="O54" s="92"/>
      <c r="P54" s="92"/>
      <c r="Q54" s="36"/>
      <c r="R54" s="36"/>
      <c r="S54" s="59"/>
    </row>
    <row r="55" spans="1:19" outlineLevel="1" x14ac:dyDescent="0.25">
      <c r="A55" s="28"/>
      <c r="B55" s="28"/>
      <c r="C55" s="28"/>
      <c r="D55" s="83"/>
      <c r="E55" s="28"/>
      <c r="F55" s="14"/>
      <c r="G55" s="14"/>
      <c r="H55" s="14"/>
      <c r="I55" s="14"/>
      <c r="J55" s="15">
        <f>SUM(J53:J54)</f>
        <v>17.36</v>
      </c>
      <c r="K55" s="14"/>
      <c r="L55" s="14"/>
      <c r="M55" s="14"/>
      <c r="N55" s="92"/>
      <c r="O55" s="92"/>
      <c r="P55" s="92"/>
      <c r="Q55" s="36"/>
      <c r="R55" s="36"/>
      <c r="S55" s="59"/>
    </row>
    <row r="56" spans="1:19" x14ac:dyDescent="0.25">
      <c r="A56" s="23" t="s">
        <v>147</v>
      </c>
      <c r="B56" s="23" t="s">
        <v>16</v>
      </c>
      <c r="C56" s="23" t="s">
        <v>359</v>
      </c>
      <c r="D56" s="78" t="s">
        <v>23</v>
      </c>
      <c r="E56" s="24"/>
      <c r="F56" s="25"/>
      <c r="G56" s="25"/>
      <c r="H56" s="25"/>
      <c r="I56" s="25"/>
      <c r="J56" s="25"/>
      <c r="K56" s="4">
        <f>J69</f>
        <v>98.44</v>
      </c>
      <c r="L56" s="4">
        <v>6.5</v>
      </c>
      <c r="M56" s="4">
        <f>ROUND(K56*L56,2)</f>
        <v>639.86</v>
      </c>
      <c r="N56" s="92"/>
      <c r="O56" s="92"/>
      <c r="P56" s="92"/>
      <c r="Q56" s="36"/>
      <c r="R56" s="36"/>
      <c r="S56" s="59"/>
    </row>
    <row r="57" spans="1:19" ht="68.25" customHeight="1" x14ac:dyDescent="0.25">
      <c r="A57" s="13"/>
      <c r="B57" s="13"/>
      <c r="C57" s="13"/>
      <c r="D57" s="73" t="s">
        <v>373</v>
      </c>
      <c r="E57" s="13"/>
      <c r="F57" s="14"/>
      <c r="G57" s="14"/>
      <c r="H57" s="14"/>
      <c r="I57" s="14"/>
      <c r="J57" s="14"/>
      <c r="K57" s="14"/>
      <c r="L57" s="14"/>
      <c r="M57" s="14"/>
      <c r="N57" s="92"/>
      <c r="O57" s="92"/>
      <c r="P57" s="92"/>
      <c r="Q57" s="36"/>
      <c r="R57" s="36"/>
      <c r="S57" s="59"/>
    </row>
    <row r="58" spans="1:19" ht="13.5" outlineLevel="1" x14ac:dyDescent="0.25">
      <c r="A58" s="13"/>
      <c r="B58" s="13"/>
      <c r="C58" s="13"/>
      <c r="D58" s="82" t="s">
        <v>593</v>
      </c>
      <c r="E58" s="58" t="s">
        <v>375</v>
      </c>
      <c r="F58" s="14">
        <v>1</v>
      </c>
      <c r="G58" s="15">
        <v>11.34</v>
      </c>
      <c r="H58" s="15">
        <v>0</v>
      </c>
      <c r="I58" s="27">
        <v>4.45</v>
      </c>
      <c r="J58" s="15">
        <f t="shared" ref="J58:J68" si="3">OR(F58&lt;&gt;0,G58&lt;&gt;0,H58&lt;&gt;0,I58&lt;&gt;0)*(F58 + (F58 = 0))*(G58 + (G58 = 0))*(H58 + (H58 = 0))*(I58 + (I58 = 0))</f>
        <v>50.46</v>
      </c>
      <c r="K58" s="14"/>
      <c r="L58" s="14"/>
      <c r="M58" s="14"/>
      <c r="N58" s="92"/>
      <c r="O58" s="92"/>
      <c r="P58" s="92"/>
      <c r="Q58" s="36"/>
      <c r="R58" s="36"/>
      <c r="S58" s="59"/>
    </row>
    <row r="59" spans="1:19" s="61" customFormat="1" ht="13.5" outlineLevel="1" x14ac:dyDescent="0.25">
      <c r="A59" s="65"/>
      <c r="B59" s="65"/>
      <c r="C59" s="65"/>
      <c r="D59" s="82" t="s">
        <v>374</v>
      </c>
      <c r="E59" s="58" t="s">
        <v>397</v>
      </c>
      <c r="F59" s="66">
        <v>-1</v>
      </c>
      <c r="G59" s="67">
        <v>0</v>
      </c>
      <c r="H59" s="67">
        <v>0.98</v>
      </c>
      <c r="I59" s="27">
        <v>2.19</v>
      </c>
      <c r="J59" s="67">
        <f t="shared" si="3"/>
        <v>-2.15</v>
      </c>
      <c r="K59" s="66"/>
      <c r="L59" s="66"/>
      <c r="M59" s="66"/>
      <c r="N59" s="92"/>
      <c r="O59" s="92"/>
      <c r="P59" s="92"/>
      <c r="Q59" s="36"/>
      <c r="R59" s="36"/>
      <c r="S59" s="59"/>
    </row>
    <row r="60" spans="1:19" s="61" customFormat="1" ht="13.5" outlineLevel="1" x14ac:dyDescent="0.25">
      <c r="A60" s="65"/>
      <c r="B60" s="65"/>
      <c r="C60" s="65"/>
      <c r="D60" s="82" t="s">
        <v>389</v>
      </c>
      <c r="E60" s="58" t="s">
        <v>386</v>
      </c>
      <c r="F60" s="66">
        <v>-1</v>
      </c>
      <c r="G60" s="67">
        <v>0</v>
      </c>
      <c r="H60" s="67">
        <v>1.1499999999999999</v>
      </c>
      <c r="I60" s="27">
        <v>0</v>
      </c>
      <c r="J60" s="67">
        <f t="shared" si="3"/>
        <v>-1.1499999999999999</v>
      </c>
      <c r="K60" s="66"/>
      <c r="L60" s="66"/>
      <c r="M60" s="66"/>
      <c r="N60" s="92"/>
      <c r="O60" s="92"/>
      <c r="P60" s="92"/>
      <c r="Q60" s="36"/>
      <c r="R60" s="36"/>
      <c r="S60" s="59"/>
    </row>
    <row r="61" spans="1:19" s="61" customFormat="1" ht="13.5" outlineLevel="1" x14ac:dyDescent="0.25">
      <c r="A61" s="65"/>
      <c r="B61" s="65"/>
      <c r="C61" s="65"/>
      <c r="D61" s="82" t="s">
        <v>377</v>
      </c>
      <c r="E61" s="58" t="s">
        <v>376</v>
      </c>
      <c r="F61" s="66">
        <v>1</v>
      </c>
      <c r="G61" s="67">
        <v>7.53</v>
      </c>
      <c r="H61" s="67">
        <v>0</v>
      </c>
      <c r="I61" s="27">
        <v>0.63</v>
      </c>
      <c r="J61" s="67">
        <f t="shared" si="3"/>
        <v>4.74</v>
      </c>
      <c r="K61" s="66"/>
      <c r="L61" s="66"/>
      <c r="M61" s="66"/>
      <c r="N61" s="92"/>
      <c r="O61" s="92"/>
      <c r="P61" s="92"/>
      <c r="Q61" s="36"/>
      <c r="R61" s="36"/>
      <c r="S61" s="59"/>
    </row>
    <row r="62" spans="1:19" ht="13.5" outlineLevel="1" x14ac:dyDescent="0.25">
      <c r="A62" s="13"/>
      <c r="B62" s="13"/>
      <c r="C62" s="13"/>
      <c r="D62" s="82" t="s">
        <v>379</v>
      </c>
      <c r="E62" s="58" t="s">
        <v>380</v>
      </c>
      <c r="F62" s="14">
        <v>1</v>
      </c>
      <c r="G62" s="15">
        <v>11.98</v>
      </c>
      <c r="H62" s="15">
        <v>0</v>
      </c>
      <c r="I62" s="27">
        <v>2.5</v>
      </c>
      <c r="J62" s="15">
        <f t="shared" si="3"/>
        <v>29.95</v>
      </c>
      <c r="K62" s="14"/>
      <c r="L62" s="14"/>
      <c r="M62" s="14"/>
      <c r="N62" s="92"/>
      <c r="O62" s="92"/>
      <c r="P62" s="92"/>
      <c r="Q62" s="36"/>
      <c r="R62" s="36"/>
      <c r="S62" s="59"/>
    </row>
    <row r="63" spans="1:19" s="61" customFormat="1" ht="13.5" outlineLevel="1" x14ac:dyDescent="0.25">
      <c r="A63" s="65"/>
      <c r="B63" s="65"/>
      <c r="C63" s="65"/>
      <c r="D63" s="82" t="s">
        <v>374</v>
      </c>
      <c r="E63" s="58" t="s">
        <v>372</v>
      </c>
      <c r="F63" s="66">
        <v>-1</v>
      </c>
      <c r="G63" s="67">
        <v>0</v>
      </c>
      <c r="H63" s="67">
        <v>0.98</v>
      </c>
      <c r="I63" s="27">
        <v>2.19</v>
      </c>
      <c r="J63" s="67">
        <f t="shared" si="3"/>
        <v>-2.15</v>
      </c>
      <c r="K63" s="66"/>
      <c r="L63" s="66"/>
      <c r="M63" s="66"/>
      <c r="N63" s="92"/>
      <c r="O63" s="92"/>
      <c r="P63" s="92"/>
      <c r="Q63" s="36"/>
      <c r="R63" s="36"/>
      <c r="S63" s="59"/>
    </row>
    <row r="64" spans="1:19" s="61" customFormat="1" ht="13.5" outlineLevel="1" x14ac:dyDescent="0.25">
      <c r="A64" s="65"/>
      <c r="B64" s="65"/>
      <c r="C64" s="65"/>
      <c r="D64" s="82" t="s">
        <v>388</v>
      </c>
      <c r="E64" s="58" t="s">
        <v>382</v>
      </c>
      <c r="F64" s="66">
        <v>1</v>
      </c>
      <c r="G64" s="67">
        <v>0</v>
      </c>
      <c r="H64" s="67">
        <v>6.29</v>
      </c>
      <c r="I64" s="27">
        <v>0</v>
      </c>
      <c r="J64" s="67">
        <f t="shared" si="3"/>
        <v>6.29</v>
      </c>
      <c r="K64" s="66"/>
      <c r="L64" s="66"/>
      <c r="M64" s="66"/>
      <c r="N64" s="92"/>
      <c r="O64" s="92"/>
      <c r="P64" s="92"/>
      <c r="Q64" s="36"/>
      <c r="R64" s="36"/>
      <c r="S64" s="59"/>
    </row>
    <row r="65" spans="1:19" s="61" customFormat="1" ht="13.5" outlineLevel="1" x14ac:dyDescent="0.25">
      <c r="A65" s="65"/>
      <c r="B65" s="65"/>
      <c r="C65" s="65"/>
      <c r="D65" s="82" t="s">
        <v>392</v>
      </c>
      <c r="E65" s="58" t="s">
        <v>385</v>
      </c>
      <c r="F65" s="66">
        <v>1</v>
      </c>
      <c r="G65" s="67">
        <v>0</v>
      </c>
      <c r="H65" s="67">
        <v>1.01</v>
      </c>
      <c r="I65" s="27">
        <v>0</v>
      </c>
      <c r="J65" s="67">
        <f t="shared" si="3"/>
        <v>1.01</v>
      </c>
      <c r="K65" s="66"/>
      <c r="L65" s="66"/>
      <c r="M65" s="66"/>
      <c r="N65" s="92"/>
      <c r="O65" s="92"/>
      <c r="P65" s="92"/>
      <c r="Q65" s="36"/>
      <c r="R65" s="36"/>
      <c r="S65" s="59"/>
    </row>
    <row r="66" spans="1:19" s="61" customFormat="1" ht="13.5" outlineLevel="1" x14ac:dyDescent="0.25">
      <c r="A66" s="65"/>
      <c r="B66" s="65"/>
      <c r="C66" s="65"/>
      <c r="D66" s="82" t="s">
        <v>391</v>
      </c>
      <c r="E66" s="58" t="s">
        <v>383</v>
      </c>
      <c r="F66" s="66">
        <v>1</v>
      </c>
      <c r="G66" s="67">
        <v>0</v>
      </c>
      <c r="H66" s="67">
        <v>8.6999999999999993</v>
      </c>
      <c r="I66" s="27">
        <v>0</v>
      </c>
      <c r="J66" s="67">
        <f t="shared" si="3"/>
        <v>8.6999999999999993</v>
      </c>
      <c r="K66" s="66"/>
      <c r="L66" s="66"/>
      <c r="M66" s="66"/>
      <c r="N66" s="92"/>
      <c r="O66" s="92"/>
      <c r="P66" s="92"/>
      <c r="Q66" s="36"/>
      <c r="R66" s="36"/>
      <c r="S66" s="59"/>
    </row>
    <row r="67" spans="1:19" s="61" customFormat="1" ht="13.5" outlineLevel="1" x14ac:dyDescent="0.25">
      <c r="A67" s="65"/>
      <c r="B67" s="65"/>
      <c r="C67" s="65"/>
      <c r="D67" s="82" t="s">
        <v>595</v>
      </c>
      <c r="E67" s="58" t="s">
        <v>381</v>
      </c>
      <c r="F67" s="66">
        <v>-2</v>
      </c>
      <c r="G67" s="67">
        <v>0.6</v>
      </c>
      <c r="H67" s="67">
        <v>0.6</v>
      </c>
      <c r="I67" s="27">
        <v>0</v>
      </c>
      <c r="J67" s="67">
        <f t="shared" si="3"/>
        <v>-0.72</v>
      </c>
      <c r="K67" s="66"/>
      <c r="L67" s="66"/>
      <c r="M67" s="66"/>
      <c r="N67" s="92"/>
      <c r="O67" s="92"/>
      <c r="P67" s="92"/>
      <c r="Q67" s="36"/>
      <c r="R67" s="36"/>
      <c r="S67" s="59"/>
    </row>
    <row r="68" spans="1:19" ht="13.5" outlineLevel="1" x14ac:dyDescent="0.25">
      <c r="A68" s="13"/>
      <c r="B68" s="13"/>
      <c r="C68" s="13"/>
      <c r="D68" s="82" t="s">
        <v>390</v>
      </c>
      <c r="E68" s="57" t="s">
        <v>384</v>
      </c>
      <c r="F68" s="14">
        <v>1</v>
      </c>
      <c r="G68" s="27">
        <v>0</v>
      </c>
      <c r="H68" s="15">
        <v>3.46</v>
      </c>
      <c r="I68" s="15">
        <v>0</v>
      </c>
      <c r="J68" s="15">
        <f t="shared" si="3"/>
        <v>3.46</v>
      </c>
      <c r="K68" s="14"/>
      <c r="L68" s="14"/>
      <c r="M68" s="14"/>
      <c r="N68" s="92"/>
      <c r="O68" s="92"/>
      <c r="P68" s="92"/>
      <c r="Q68" s="36"/>
      <c r="R68" s="36"/>
      <c r="S68" s="59"/>
    </row>
    <row r="69" spans="1:19" ht="13.5" outlineLevel="1" x14ac:dyDescent="0.25">
      <c r="A69" s="13"/>
      <c r="B69" s="13"/>
      <c r="C69" s="13"/>
      <c r="D69" s="79" t="s">
        <v>387</v>
      </c>
      <c r="E69" s="13"/>
      <c r="F69" s="14"/>
      <c r="G69" s="14"/>
      <c r="H69" s="14"/>
      <c r="I69" s="14"/>
      <c r="J69" s="15">
        <f>SUM(J58:J68)</f>
        <v>98.44</v>
      </c>
      <c r="L69" s="15"/>
      <c r="M69" s="15"/>
      <c r="N69" s="92"/>
      <c r="O69" s="92"/>
      <c r="P69" s="92"/>
      <c r="Q69" s="36"/>
      <c r="R69" s="36"/>
      <c r="S69" s="59"/>
    </row>
    <row r="70" spans="1:19" s="61" customFormat="1" x14ac:dyDescent="0.25">
      <c r="A70" s="23" t="s">
        <v>278</v>
      </c>
      <c r="B70" s="23" t="s">
        <v>16</v>
      </c>
      <c r="C70" s="23" t="s">
        <v>359</v>
      </c>
      <c r="D70" s="84" t="s">
        <v>48</v>
      </c>
      <c r="E70" s="23"/>
      <c r="F70" s="25"/>
      <c r="G70" s="62"/>
      <c r="H70" s="62"/>
      <c r="I70" s="62"/>
      <c r="J70" s="62"/>
      <c r="K70" s="62">
        <f>J74</f>
        <v>7.3</v>
      </c>
      <c r="L70" s="62">
        <v>27</v>
      </c>
      <c r="M70" s="62">
        <f>ROUND(K70*L70,2)</f>
        <v>197.1</v>
      </c>
      <c r="N70" s="92"/>
      <c r="O70" s="92"/>
      <c r="P70" s="92"/>
      <c r="Q70" s="36"/>
      <c r="R70" s="36"/>
      <c r="S70" s="59"/>
    </row>
    <row r="71" spans="1:19" s="61" customFormat="1" ht="133.5" customHeight="1" x14ac:dyDescent="0.25">
      <c r="A71" s="65"/>
      <c r="B71" s="65"/>
      <c r="C71" s="65"/>
      <c r="D71" s="73" t="s">
        <v>531</v>
      </c>
      <c r="E71" s="65"/>
      <c r="F71" s="66"/>
      <c r="G71" s="66"/>
      <c r="H71" s="66"/>
      <c r="I71" s="66"/>
      <c r="J71" s="66"/>
      <c r="K71" s="66"/>
      <c r="L71" s="66"/>
      <c r="M71" s="66"/>
      <c r="N71" s="92"/>
      <c r="O71" s="92"/>
      <c r="P71" s="92"/>
      <c r="Q71" s="36"/>
      <c r="R71" s="36"/>
      <c r="S71" s="59"/>
    </row>
    <row r="72" spans="1:19" s="61" customFormat="1" ht="13.5" outlineLevel="1" x14ac:dyDescent="0.25">
      <c r="A72" s="65"/>
      <c r="B72" s="65"/>
      <c r="C72" s="65"/>
      <c r="D72" s="79"/>
      <c r="E72" s="58" t="s">
        <v>416</v>
      </c>
      <c r="F72" s="66">
        <v>1</v>
      </c>
      <c r="G72" s="67">
        <v>6.29</v>
      </c>
      <c r="H72" s="67">
        <v>0</v>
      </c>
      <c r="I72" s="67">
        <v>0</v>
      </c>
      <c r="J72" s="67">
        <f>OR(F72&lt;&gt;0,G72&lt;&gt;0,H72&lt;&gt;0,I72&lt;&gt;0)*(F72 + (F72 = 0))*(G72 + (G72 = 0))*(H72 + (H72 = 0))*(I72 + (I72 = 0))</f>
        <v>6.29</v>
      </c>
      <c r="K72" s="66"/>
      <c r="L72" s="66"/>
      <c r="M72" s="66"/>
      <c r="N72" s="92"/>
      <c r="O72" s="92"/>
      <c r="P72" s="92"/>
      <c r="Q72" s="36"/>
      <c r="R72" s="36"/>
      <c r="S72" s="59"/>
    </row>
    <row r="73" spans="1:19" s="61" customFormat="1" ht="13.5" outlineLevel="1" x14ac:dyDescent="0.25">
      <c r="A73" s="65"/>
      <c r="B73" s="65"/>
      <c r="C73" s="65"/>
      <c r="D73" s="79"/>
      <c r="E73" s="58" t="s">
        <v>417</v>
      </c>
      <c r="F73" s="66">
        <v>1</v>
      </c>
      <c r="G73" s="67">
        <v>1.01</v>
      </c>
      <c r="H73" s="67">
        <v>0</v>
      </c>
      <c r="I73" s="27">
        <v>0</v>
      </c>
      <c r="J73" s="67">
        <f>OR(F73&lt;&gt;0,G73&lt;&gt;0,H73&lt;&gt;0,I73&lt;&gt;0)*(F73 + (F73 = 0))*(G73 + (G73 = 0))*(H73 + (H73 = 0))*(I73 + (I73 = 0))</f>
        <v>1.01</v>
      </c>
      <c r="K73" s="66"/>
      <c r="L73" s="66"/>
      <c r="M73" s="66"/>
      <c r="N73" s="92"/>
      <c r="O73" s="92"/>
      <c r="P73" s="92"/>
      <c r="Q73" s="36"/>
      <c r="R73" s="36"/>
      <c r="S73" s="59"/>
    </row>
    <row r="74" spans="1:19" s="61" customFormat="1" outlineLevel="1" x14ac:dyDescent="0.25">
      <c r="A74" s="65"/>
      <c r="B74" s="65"/>
      <c r="C74" s="65"/>
      <c r="D74" s="79"/>
      <c r="E74" s="65"/>
      <c r="F74" s="66"/>
      <c r="G74" s="66"/>
      <c r="H74" s="66"/>
      <c r="I74" s="66"/>
      <c r="J74" s="67">
        <f>SUM(J72:J73)</f>
        <v>7.3</v>
      </c>
      <c r="K74" s="66"/>
      <c r="L74" s="66"/>
      <c r="M74" s="66"/>
      <c r="N74" s="92"/>
      <c r="O74" s="92"/>
      <c r="P74" s="92"/>
      <c r="Q74" s="36"/>
      <c r="R74" s="36"/>
      <c r="S74" s="59"/>
    </row>
    <row r="75" spans="1:19" s="61" customFormat="1" x14ac:dyDescent="0.25">
      <c r="A75" s="23" t="s">
        <v>443</v>
      </c>
      <c r="B75" s="23" t="s">
        <v>16</v>
      </c>
      <c r="C75" s="23" t="s">
        <v>359</v>
      </c>
      <c r="D75" s="78" t="s">
        <v>440</v>
      </c>
      <c r="E75" s="24"/>
      <c r="F75" s="25"/>
      <c r="G75" s="25"/>
      <c r="H75" s="25"/>
      <c r="I75" s="25"/>
      <c r="J75" s="25"/>
      <c r="K75" s="62">
        <f>J78</f>
        <v>21.41</v>
      </c>
      <c r="L75" s="62">
        <v>14.69</v>
      </c>
      <c r="M75" s="62">
        <f>ROUND(K75*L75,2)</f>
        <v>314.51</v>
      </c>
      <c r="N75" s="92"/>
      <c r="O75" s="92"/>
      <c r="P75" s="92"/>
      <c r="Q75" s="36"/>
      <c r="R75" s="36"/>
      <c r="S75" s="59"/>
    </row>
    <row r="76" spans="1:19" s="61" customFormat="1" ht="67.5" customHeight="1" x14ac:dyDescent="0.25">
      <c r="A76" s="65"/>
      <c r="B76" s="65"/>
      <c r="C76" s="65"/>
      <c r="D76" s="73" t="s">
        <v>442</v>
      </c>
      <c r="E76" s="65"/>
      <c r="F76" s="66"/>
      <c r="G76" s="66"/>
      <c r="H76" s="66"/>
      <c r="I76" s="66"/>
      <c r="J76" s="66"/>
      <c r="K76" s="66"/>
      <c r="L76" s="66"/>
      <c r="M76" s="66"/>
      <c r="N76" s="92"/>
      <c r="O76" s="92"/>
      <c r="P76" s="92"/>
      <c r="Q76" s="36"/>
      <c r="R76" s="36"/>
      <c r="S76" s="59"/>
    </row>
    <row r="77" spans="1:19" s="61" customFormat="1" ht="13.5" outlineLevel="1" x14ac:dyDescent="0.25">
      <c r="A77" s="65"/>
      <c r="B77" s="65"/>
      <c r="C77" s="65"/>
      <c r="D77" s="107" t="s">
        <v>441</v>
      </c>
      <c r="E77" s="58" t="s">
        <v>319</v>
      </c>
      <c r="F77" s="66">
        <v>1</v>
      </c>
      <c r="G77" s="27">
        <v>21.41</v>
      </c>
      <c r="H77" s="67">
        <v>0</v>
      </c>
      <c r="I77" s="67">
        <v>0</v>
      </c>
      <c r="J77" s="67">
        <f>OR(F77&lt;&gt;0,G77&lt;&gt;0,H77&lt;&gt;0,I77&lt;&gt;0)*(F77 + (F77 = 0))*(G77 + (G77 = 0))*(H77 + (H77 = 0))*(I77 + (I77 = 0))</f>
        <v>21.41</v>
      </c>
      <c r="K77" s="66"/>
      <c r="L77" s="66"/>
      <c r="M77" s="66"/>
      <c r="N77" s="92"/>
      <c r="O77" s="92"/>
      <c r="P77" s="92"/>
      <c r="Q77" s="36"/>
      <c r="R77" s="36"/>
      <c r="S77" s="59"/>
    </row>
    <row r="78" spans="1:19" s="61" customFormat="1" outlineLevel="1" x14ac:dyDescent="0.25">
      <c r="A78" s="65"/>
      <c r="B78" s="65"/>
      <c r="C78" s="65"/>
      <c r="D78" s="79"/>
      <c r="E78" s="65"/>
      <c r="F78" s="66"/>
      <c r="G78" s="66"/>
      <c r="H78" s="66"/>
      <c r="I78" s="66"/>
      <c r="J78" s="67">
        <f>SUM(J77:J77)</f>
        <v>21.41</v>
      </c>
      <c r="L78" s="67"/>
      <c r="M78" s="67"/>
      <c r="N78" s="92"/>
      <c r="O78" s="92"/>
      <c r="P78" s="92"/>
      <c r="Q78" s="36"/>
      <c r="R78" s="36"/>
      <c r="S78" s="59"/>
    </row>
    <row r="79" spans="1:19" s="61" customFormat="1" ht="25.5" x14ac:dyDescent="0.25">
      <c r="A79" s="23" t="s">
        <v>444</v>
      </c>
      <c r="B79" s="23" t="s">
        <v>16</v>
      </c>
      <c r="C79" s="23" t="s">
        <v>17</v>
      </c>
      <c r="D79" s="37" t="s">
        <v>576</v>
      </c>
      <c r="E79" s="23"/>
      <c r="F79" s="25"/>
      <c r="G79" s="62"/>
      <c r="H79" s="62"/>
      <c r="I79" s="62"/>
      <c r="J79" s="62"/>
      <c r="K79" s="62">
        <f>J85</f>
        <v>11.08</v>
      </c>
      <c r="L79" s="62">
        <v>33.35</v>
      </c>
      <c r="M79" s="62">
        <f>ROUND(K79*L79,2)</f>
        <v>369.52</v>
      </c>
      <c r="N79" s="92"/>
      <c r="O79" s="92"/>
      <c r="P79" s="92"/>
      <c r="Q79" s="36"/>
      <c r="R79" s="36"/>
      <c r="S79" s="59"/>
    </row>
    <row r="80" spans="1:19" s="61" customFormat="1" ht="315.75" customHeight="1" x14ac:dyDescent="0.25">
      <c r="A80" s="65"/>
      <c r="B80" s="65"/>
      <c r="C80" s="65"/>
      <c r="D80" s="60" t="s">
        <v>599</v>
      </c>
      <c r="E80" s="65"/>
      <c r="F80" s="66"/>
      <c r="G80" s="66"/>
      <c r="H80" s="66"/>
      <c r="I80" s="66"/>
      <c r="J80" s="66"/>
      <c r="K80" s="66"/>
      <c r="L80" s="66"/>
      <c r="M80" s="66"/>
      <c r="N80" s="115"/>
      <c r="O80" s="92"/>
      <c r="P80" s="92"/>
      <c r="Q80" s="36"/>
      <c r="R80" s="36"/>
      <c r="S80" s="59"/>
    </row>
    <row r="81" spans="1:19" s="61" customFormat="1" ht="13.5" outlineLevel="1" x14ac:dyDescent="0.25">
      <c r="A81" s="65"/>
      <c r="B81" s="65"/>
      <c r="C81" s="65"/>
      <c r="D81" s="65"/>
      <c r="E81" s="58" t="s">
        <v>418</v>
      </c>
      <c r="F81" s="66">
        <v>1</v>
      </c>
      <c r="G81" s="27">
        <v>8.6999999999999993</v>
      </c>
      <c r="H81" s="67">
        <v>0</v>
      </c>
      <c r="I81" s="27">
        <v>0</v>
      </c>
      <c r="J81" s="67">
        <f t="shared" ref="J81:J83" si="4">OR(F81&lt;&gt;0,G81&lt;&gt;0,H81&lt;&gt;0,I81&lt;&gt;0)*(F81 + (F81 = 0))*(G81 + (G81 = 0))*(H81 + (H81 = 0))*(I81 + (I81 = 0))</f>
        <v>8.6999999999999993</v>
      </c>
      <c r="K81" s="66"/>
      <c r="L81" s="66"/>
      <c r="M81" s="66"/>
      <c r="N81" s="92"/>
      <c r="O81" s="92"/>
      <c r="P81" s="92"/>
      <c r="Q81" s="36"/>
      <c r="R81" s="36"/>
      <c r="S81" s="59"/>
    </row>
    <row r="82" spans="1:19" s="61" customFormat="1" ht="13.5" outlineLevel="1" x14ac:dyDescent="0.25">
      <c r="A82" s="65"/>
      <c r="B82" s="65"/>
      <c r="C82" s="65"/>
      <c r="D82" s="65"/>
      <c r="E82" s="58" t="s">
        <v>413</v>
      </c>
      <c r="F82" s="66">
        <v>-2</v>
      </c>
      <c r="G82" s="67">
        <v>0.6</v>
      </c>
      <c r="H82" s="67">
        <v>0.6</v>
      </c>
      <c r="I82" s="27">
        <v>0</v>
      </c>
      <c r="J82" s="67">
        <f t="shared" si="4"/>
        <v>-0.72</v>
      </c>
      <c r="K82" s="66"/>
      <c r="L82" s="66"/>
      <c r="M82" s="66"/>
      <c r="N82" s="92"/>
      <c r="O82" s="92"/>
      <c r="P82" s="92"/>
      <c r="Q82" s="36"/>
      <c r="R82" s="36"/>
      <c r="S82" s="59"/>
    </row>
    <row r="83" spans="1:19" s="61" customFormat="1" ht="13.5" outlineLevel="1" x14ac:dyDescent="0.25">
      <c r="A83" s="65"/>
      <c r="B83" s="65"/>
      <c r="C83" s="65"/>
      <c r="D83" s="65"/>
      <c r="E83" s="58" t="s">
        <v>419</v>
      </c>
      <c r="F83" s="66">
        <v>1</v>
      </c>
      <c r="G83" s="27">
        <v>3.46</v>
      </c>
      <c r="H83" s="67">
        <v>0</v>
      </c>
      <c r="I83" s="27">
        <v>0</v>
      </c>
      <c r="J83" s="67">
        <f t="shared" si="4"/>
        <v>3.46</v>
      </c>
      <c r="K83" s="66"/>
      <c r="L83" s="66"/>
      <c r="M83" s="66"/>
      <c r="N83" s="92"/>
      <c r="O83" s="92"/>
      <c r="P83" s="92"/>
      <c r="Q83" s="36"/>
      <c r="R83" s="36"/>
      <c r="S83" s="59"/>
    </row>
    <row r="84" spans="1:19" s="61" customFormat="1" ht="13.5" outlineLevel="1" x14ac:dyDescent="0.25">
      <c r="A84" s="65"/>
      <c r="B84" s="65"/>
      <c r="C84" s="65"/>
      <c r="D84" s="65"/>
      <c r="E84" s="58" t="s">
        <v>414</v>
      </c>
      <c r="F84" s="66">
        <v>-1</v>
      </c>
      <c r="G84" s="67">
        <v>0.6</v>
      </c>
      <c r="H84" s="67">
        <v>0.6</v>
      </c>
      <c r="I84" s="27">
        <v>0</v>
      </c>
      <c r="J84" s="67">
        <f>OR(F84&lt;&gt;0,G84&lt;&gt;0,H84&lt;&gt;0,I84&lt;&gt;0)*(F84 + (F84 = 0))*(G84 + (G84 = 0))*(H84 + (H84 = 0))*(I84 + (I84 = 0))</f>
        <v>-0.36</v>
      </c>
      <c r="K84" s="66"/>
      <c r="L84" s="66"/>
      <c r="M84" s="66"/>
      <c r="N84" s="92"/>
      <c r="O84" s="92"/>
      <c r="P84" s="92"/>
      <c r="Q84" s="36"/>
      <c r="R84" s="36"/>
      <c r="S84" s="59"/>
    </row>
    <row r="85" spans="1:19" s="61" customFormat="1" outlineLevel="1" x14ac:dyDescent="0.25">
      <c r="A85" s="65"/>
      <c r="B85" s="65"/>
      <c r="C85" s="65"/>
      <c r="D85" s="65"/>
      <c r="E85" s="65"/>
      <c r="F85" s="66"/>
      <c r="G85" s="66"/>
      <c r="H85" s="66"/>
      <c r="I85" s="66"/>
      <c r="J85" s="67">
        <f>SUM(J81:J84)</f>
        <v>11.08</v>
      </c>
      <c r="K85" s="66"/>
      <c r="L85" s="66"/>
      <c r="M85" s="66"/>
      <c r="N85" s="92"/>
      <c r="O85" s="92"/>
      <c r="P85" s="92"/>
      <c r="Q85" s="36"/>
      <c r="R85" s="36"/>
      <c r="S85" s="59"/>
    </row>
    <row r="86" spans="1:19" s="61" customFormat="1" ht="25.5" x14ac:dyDescent="0.25">
      <c r="A86" s="23" t="s">
        <v>445</v>
      </c>
      <c r="B86" s="23" t="s">
        <v>16</v>
      </c>
      <c r="C86" s="23" t="s">
        <v>19</v>
      </c>
      <c r="D86" s="37" t="s">
        <v>415</v>
      </c>
      <c r="E86" s="23"/>
      <c r="F86" s="25"/>
      <c r="G86" s="62"/>
      <c r="H86" s="62"/>
      <c r="I86" s="62"/>
      <c r="J86" s="62"/>
      <c r="K86" s="62">
        <f>J89</f>
        <v>1</v>
      </c>
      <c r="L86" s="62">
        <v>40.119999999999997</v>
      </c>
      <c r="M86" s="62">
        <f>ROUND(K86*L86,2)</f>
        <v>40.119999999999997</v>
      </c>
      <c r="N86" s="92"/>
      <c r="O86" s="92"/>
      <c r="P86" s="92"/>
      <c r="Q86" s="36"/>
      <c r="R86" s="36"/>
      <c r="S86" s="59"/>
    </row>
    <row r="87" spans="1:19" s="61" customFormat="1" ht="95.25" customHeight="1" x14ac:dyDescent="0.25">
      <c r="A87" s="65"/>
      <c r="B87" s="65"/>
      <c r="C87" s="65"/>
      <c r="D87" s="60" t="s">
        <v>532</v>
      </c>
      <c r="E87" s="65"/>
      <c r="F87" s="66"/>
      <c r="G87" s="66"/>
      <c r="H87" s="66"/>
      <c r="I87" s="66"/>
      <c r="J87" s="66"/>
      <c r="K87" s="66"/>
      <c r="L87" s="66"/>
      <c r="M87" s="66"/>
      <c r="N87" s="92"/>
      <c r="O87" s="92"/>
      <c r="P87" s="92"/>
      <c r="Q87" s="36"/>
      <c r="R87" s="36"/>
      <c r="S87" s="59"/>
    </row>
    <row r="88" spans="1:19" s="61" customFormat="1" outlineLevel="1" x14ac:dyDescent="0.25">
      <c r="A88" s="65"/>
      <c r="B88" s="65"/>
      <c r="C88" s="65"/>
      <c r="D88" s="65"/>
      <c r="E88" s="65" t="s">
        <v>405</v>
      </c>
      <c r="F88" s="66">
        <v>1</v>
      </c>
      <c r="G88" s="67">
        <v>0</v>
      </c>
      <c r="H88" s="67">
        <v>0</v>
      </c>
      <c r="I88" s="27">
        <v>0</v>
      </c>
      <c r="J88" s="67">
        <f>OR(F88&lt;&gt;0,G88&lt;&gt;0,H88&lt;&gt;0,I88&lt;&gt;0)*(F88 + (F88 = 0))*(G88 + (G88 = 0))*(H88 + (H88 = 0))*(I88 + (I88 = 0))</f>
        <v>1</v>
      </c>
      <c r="K88" s="66"/>
      <c r="L88" s="66"/>
      <c r="M88" s="66"/>
      <c r="N88" s="92"/>
      <c r="O88" s="92"/>
      <c r="P88" s="92"/>
      <c r="Q88" s="36"/>
      <c r="R88" s="36"/>
      <c r="S88" s="59"/>
    </row>
    <row r="89" spans="1:19" s="61" customFormat="1" outlineLevel="1" x14ac:dyDescent="0.25">
      <c r="A89" s="65"/>
      <c r="B89" s="65"/>
      <c r="C89" s="65"/>
      <c r="D89" s="65"/>
      <c r="E89" s="65"/>
      <c r="F89" s="66"/>
      <c r="G89" s="66"/>
      <c r="H89" s="66"/>
      <c r="I89" s="66"/>
      <c r="J89" s="67">
        <f>SUM(J88:J88)</f>
        <v>1</v>
      </c>
      <c r="K89" s="66"/>
      <c r="L89" s="66"/>
      <c r="M89" s="66"/>
      <c r="N89" s="92"/>
      <c r="O89" s="92"/>
      <c r="P89" s="92"/>
      <c r="Q89" s="36"/>
      <c r="R89" s="36"/>
      <c r="S89" s="59"/>
    </row>
    <row r="90" spans="1:19" x14ac:dyDescent="0.25">
      <c r="A90" s="23" t="s">
        <v>446</v>
      </c>
      <c r="B90" s="23" t="s">
        <v>16</v>
      </c>
      <c r="C90" s="23" t="s">
        <v>19</v>
      </c>
      <c r="D90" s="78" t="s">
        <v>50</v>
      </c>
      <c r="E90" s="24"/>
      <c r="F90" s="25"/>
      <c r="G90" s="25"/>
      <c r="H90" s="25"/>
      <c r="I90" s="25"/>
      <c r="J90" s="25"/>
      <c r="K90" s="62">
        <f>J93</f>
        <v>1</v>
      </c>
      <c r="L90" s="4">
        <v>450</v>
      </c>
      <c r="M90" s="4">
        <f>ROUND(K90*L90,2)</f>
        <v>450</v>
      </c>
      <c r="N90" s="92"/>
      <c r="O90" s="92"/>
      <c r="P90" s="92"/>
      <c r="Q90" s="36"/>
      <c r="R90" s="36"/>
      <c r="S90" s="59"/>
    </row>
    <row r="91" spans="1:19" ht="132" customHeight="1" x14ac:dyDescent="0.25">
      <c r="A91" s="13"/>
      <c r="B91" s="13"/>
      <c r="C91" s="13"/>
      <c r="D91" s="73" t="s">
        <v>129</v>
      </c>
      <c r="E91" s="13"/>
      <c r="F91" s="14"/>
      <c r="G91" s="14"/>
      <c r="H91" s="14"/>
      <c r="I91" s="14"/>
      <c r="J91" s="14"/>
      <c r="K91" s="14"/>
      <c r="L91" s="14"/>
      <c r="M91" s="14"/>
      <c r="N91" s="92"/>
      <c r="O91" s="92"/>
      <c r="P91" s="92"/>
      <c r="Q91" s="36"/>
      <c r="R91" s="36"/>
      <c r="S91" s="59"/>
    </row>
    <row r="92" spans="1:19" outlineLevel="1" x14ac:dyDescent="0.25">
      <c r="F92" s="2">
        <v>1</v>
      </c>
      <c r="G92" s="15">
        <v>0</v>
      </c>
      <c r="H92" s="27">
        <v>0</v>
      </c>
      <c r="I92" s="15">
        <v>0</v>
      </c>
      <c r="J92" s="15">
        <f t="shared" ref="J92" si="5">OR(F92&lt;&gt;0,G92&lt;&gt;0,H92&lt;&gt;0,I92&lt;&gt;0)*(F92 + (F92 = 0))*(G92 + (G92 = 0))*(H92 + (H92 = 0))*(I92 + (I92 = 0))</f>
        <v>1</v>
      </c>
      <c r="N92" s="92"/>
      <c r="O92" s="92"/>
      <c r="P92" s="92"/>
      <c r="Q92" s="36"/>
      <c r="R92" s="36"/>
      <c r="S92" s="59"/>
    </row>
    <row r="93" spans="1:19" outlineLevel="1" x14ac:dyDescent="0.25">
      <c r="G93" s="15"/>
      <c r="H93" s="27"/>
      <c r="I93" s="15"/>
      <c r="J93" s="15">
        <f>SUM(J92)</f>
        <v>1</v>
      </c>
      <c r="N93" s="92"/>
      <c r="O93" s="92"/>
      <c r="P93" s="92"/>
      <c r="Q93" s="36"/>
      <c r="R93" s="36"/>
      <c r="S93" s="59"/>
    </row>
    <row r="94" spans="1:19" s="61" customFormat="1" x14ac:dyDescent="0.25">
      <c r="D94" s="81"/>
      <c r="G94" s="67"/>
      <c r="H94" s="27"/>
      <c r="I94" s="67"/>
      <c r="J94" s="67"/>
      <c r="N94" s="92"/>
      <c r="O94" s="92"/>
      <c r="P94" s="92"/>
      <c r="Q94" s="36"/>
      <c r="R94" s="36"/>
      <c r="S94" s="59"/>
    </row>
    <row r="95" spans="1:19" s="61" customFormat="1" x14ac:dyDescent="0.25">
      <c r="D95" s="81"/>
      <c r="G95" s="67"/>
      <c r="H95" s="27"/>
      <c r="I95" s="67"/>
      <c r="J95" s="67"/>
      <c r="N95" s="92"/>
      <c r="O95" s="92"/>
      <c r="P95" s="92"/>
      <c r="Q95" s="36"/>
      <c r="R95" s="36"/>
      <c r="S95" s="59"/>
    </row>
    <row r="96" spans="1:19" x14ac:dyDescent="0.25">
      <c r="A96" s="119">
        <v>3</v>
      </c>
      <c r="B96" s="16" t="s">
        <v>14</v>
      </c>
      <c r="C96" s="16" t="s">
        <v>15</v>
      </c>
      <c r="D96" s="77" t="s">
        <v>64</v>
      </c>
      <c r="E96" s="18"/>
      <c r="F96" s="19"/>
      <c r="G96" s="19"/>
      <c r="H96" s="19"/>
      <c r="I96" s="19"/>
      <c r="J96" s="19"/>
      <c r="K96" s="20"/>
      <c r="L96" s="21"/>
      <c r="M96" s="22">
        <f>SUM(M97:M110)</f>
        <v>2480.88</v>
      </c>
      <c r="N96" s="92"/>
      <c r="O96" s="92"/>
      <c r="P96" s="92"/>
      <c r="Q96" s="36"/>
      <c r="R96" s="36"/>
      <c r="S96" s="59"/>
    </row>
    <row r="97" spans="1:19" s="61" customFormat="1" x14ac:dyDescent="0.25">
      <c r="A97" s="23" t="s">
        <v>62</v>
      </c>
      <c r="B97" s="23" t="s">
        <v>16</v>
      </c>
      <c r="C97" s="23" t="s">
        <v>359</v>
      </c>
      <c r="D97" s="78" t="s">
        <v>420</v>
      </c>
      <c r="E97" s="24"/>
      <c r="F97" s="25"/>
      <c r="G97" s="62"/>
      <c r="H97" s="62"/>
      <c r="I97" s="62"/>
      <c r="J97" s="62"/>
      <c r="K97" s="62">
        <f>J101</f>
        <v>36.79</v>
      </c>
      <c r="L97" s="62">
        <v>48</v>
      </c>
      <c r="M97" s="62">
        <f>ROUND(K97*L97,2)</f>
        <v>1765.92</v>
      </c>
      <c r="N97" s="92"/>
      <c r="O97" s="92"/>
      <c r="P97" s="92"/>
      <c r="Q97" s="36"/>
      <c r="R97" s="36"/>
      <c r="S97" s="59"/>
    </row>
    <row r="98" spans="1:19" s="61" customFormat="1" ht="234.75" customHeight="1" x14ac:dyDescent="0.25">
      <c r="D98" s="73" t="s">
        <v>581</v>
      </c>
      <c r="N98" s="92"/>
      <c r="O98" s="92"/>
      <c r="P98" s="111"/>
      <c r="Q98" s="36"/>
      <c r="R98" s="108"/>
      <c r="S98" s="59"/>
    </row>
    <row r="99" spans="1:19" s="61" customFormat="1" ht="13.5" outlineLevel="1" x14ac:dyDescent="0.25">
      <c r="D99" s="81"/>
      <c r="E99" s="56" t="s">
        <v>577</v>
      </c>
      <c r="F99" s="61">
        <v>1</v>
      </c>
      <c r="G99" s="106">
        <v>34.9</v>
      </c>
      <c r="H99" s="27">
        <v>0</v>
      </c>
      <c r="I99" s="67">
        <v>0</v>
      </c>
      <c r="J99" s="67">
        <f t="shared" ref="J99" si="6">OR(F99&lt;&gt;0,G99&lt;&gt;0,H99&lt;&gt;0,I99&lt;&gt;0)*(F99 + (F99 = 0))*(G99 + (G99 = 0))*(H99 + (H99 = 0))*(I99 + (I99 = 0))</f>
        <v>34.9</v>
      </c>
      <c r="N99" s="92"/>
      <c r="O99" s="92"/>
      <c r="P99" s="92"/>
      <c r="Q99" s="36"/>
      <c r="R99" s="36"/>
      <c r="S99" s="59"/>
    </row>
    <row r="100" spans="1:19" s="61" customFormat="1" ht="13.5" outlineLevel="1" x14ac:dyDescent="0.25">
      <c r="D100" s="105" t="s">
        <v>579</v>
      </c>
      <c r="E100" s="56" t="s">
        <v>578</v>
      </c>
      <c r="F100" s="61">
        <v>1</v>
      </c>
      <c r="G100" s="106">
        <v>1.89</v>
      </c>
      <c r="H100" s="27">
        <v>0</v>
      </c>
      <c r="I100" s="67">
        <v>0</v>
      </c>
      <c r="J100" s="67">
        <f t="shared" ref="J100" si="7">OR(F100&lt;&gt;0,G100&lt;&gt;0,H100&lt;&gt;0,I100&lt;&gt;0)*(F100 + (F100 = 0))*(G100 + (G100 = 0))*(H100 + (H100 = 0))*(I100 + (I100 = 0))</f>
        <v>1.89</v>
      </c>
      <c r="N100" s="92"/>
      <c r="O100" s="92"/>
      <c r="P100" s="92"/>
      <c r="Q100" s="36"/>
      <c r="R100" s="36"/>
      <c r="S100" s="59"/>
    </row>
    <row r="101" spans="1:19" s="61" customFormat="1" outlineLevel="1" x14ac:dyDescent="0.25">
      <c r="D101" s="81"/>
      <c r="J101" s="67">
        <f>SUM(J99:J100)</f>
        <v>36.79</v>
      </c>
      <c r="N101" s="92"/>
      <c r="O101" s="92"/>
      <c r="P101" s="92"/>
      <c r="Q101" s="36"/>
      <c r="R101" s="36"/>
      <c r="S101" s="59"/>
    </row>
    <row r="102" spans="1:19" s="61" customFormat="1" x14ac:dyDescent="0.25">
      <c r="A102" s="23" t="s">
        <v>63</v>
      </c>
      <c r="B102" s="23" t="s">
        <v>16</v>
      </c>
      <c r="C102" s="23" t="s">
        <v>359</v>
      </c>
      <c r="D102" s="78" t="s">
        <v>361</v>
      </c>
      <c r="E102" s="24"/>
      <c r="F102" s="25"/>
      <c r="G102" s="62"/>
      <c r="H102" s="62"/>
      <c r="I102" s="62"/>
      <c r="J102" s="62"/>
      <c r="K102" s="62">
        <f>J105</f>
        <v>5.84</v>
      </c>
      <c r="L102" s="62">
        <v>63.41</v>
      </c>
      <c r="M102" s="62">
        <f>ROUND(K102*L102,2)</f>
        <v>370.31</v>
      </c>
      <c r="N102" s="92"/>
      <c r="O102" s="92"/>
      <c r="P102" s="92"/>
      <c r="Q102" s="36"/>
      <c r="R102" s="36"/>
      <c r="S102" s="59"/>
    </row>
    <row r="103" spans="1:19" s="61" customFormat="1" ht="118.5" customHeight="1" x14ac:dyDescent="0.25">
      <c r="A103" s="65"/>
      <c r="B103" s="65"/>
      <c r="C103" s="65"/>
      <c r="D103" s="73" t="s">
        <v>422</v>
      </c>
      <c r="E103" s="65"/>
      <c r="F103" s="66"/>
      <c r="G103" s="66"/>
      <c r="H103" s="66"/>
      <c r="I103" s="66"/>
      <c r="J103" s="66"/>
      <c r="K103" s="66"/>
      <c r="L103" s="66"/>
      <c r="M103" s="66"/>
      <c r="N103" s="92"/>
      <c r="O103" s="92"/>
      <c r="P103" s="92"/>
      <c r="Q103" s="36"/>
      <c r="R103" s="108"/>
      <c r="S103" s="59"/>
    </row>
    <row r="104" spans="1:19" s="61" customFormat="1" ht="13.5" outlineLevel="1" x14ac:dyDescent="0.25">
      <c r="A104" s="65"/>
      <c r="B104" s="65"/>
      <c r="C104" s="65"/>
      <c r="D104" s="80" t="s">
        <v>423</v>
      </c>
      <c r="E104" s="58" t="s">
        <v>421</v>
      </c>
      <c r="F104" s="66">
        <v>1</v>
      </c>
      <c r="G104" s="67">
        <v>5.84</v>
      </c>
      <c r="H104" s="27">
        <v>0</v>
      </c>
      <c r="I104" s="67">
        <v>0</v>
      </c>
      <c r="J104" s="67">
        <f t="shared" ref="J104" si="8">OR(F104&lt;&gt;0,G104&lt;&gt;0,H104&lt;&gt;0,I104&lt;&gt;0)*(F104 + (F104 = 0))*(G104 + (G104 = 0))*(H104 + (H104 = 0))*(I104 + (I104 = 0))</f>
        <v>5.84</v>
      </c>
      <c r="K104" s="66"/>
      <c r="L104" s="66"/>
      <c r="M104" s="66"/>
      <c r="N104" s="92"/>
      <c r="O104" s="92"/>
      <c r="P104" s="92"/>
      <c r="Q104" s="36"/>
      <c r="R104" s="36"/>
      <c r="S104" s="59"/>
    </row>
    <row r="105" spans="1:19" s="61" customFormat="1" outlineLevel="1" x14ac:dyDescent="0.25">
      <c r="A105" s="65"/>
      <c r="B105" s="65"/>
      <c r="C105" s="65"/>
      <c r="D105" s="73"/>
      <c r="E105" s="65"/>
      <c r="F105" s="66"/>
      <c r="G105" s="67"/>
      <c r="H105" s="27"/>
      <c r="I105" s="67"/>
      <c r="J105" s="67">
        <f>SUM(J104)</f>
        <v>5.84</v>
      </c>
      <c r="K105" s="66"/>
      <c r="L105" s="66"/>
      <c r="M105" s="66"/>
      <c r="N105" s="92"/>
      <c r="O105" s="92"/>
      <c r="P105" s="92"/>
      <c r="Q105" s="36"/>
      <c r="R105" s="36"/>
      <c r="S105" s="59"/>
    </row>
    <row r="106" spans="1:19" x14ac:dyDescent="0.25">
      <c r="A106" s="23" t="s">
        <v>316</v>
      </c>
      <c r="B106" s="23" t="s">
        <v>16</v>
      </c>
      <c r="C106" s="23" t="s">
        <v>17</v>
      </c>
      <c r="D106" s="78" t="s">
        <v>424</v>
      </c>
      <c r="E106" s="24"/>
      <c r="F106" s="25"/>
      <c r="G106" s="25"/>
      <c r="H106" s="25"/>
      <c r="I106" s="25"/>
      <c r="J106" s="4"/>
      <c r="K106" s="4">
        <f>J110</f>
        <v>19.559999999999999</v>
      </c>
      <c r="L106" s="4">
        <v>17.62</v>
      </c>
      <c r="M106" s="4">
        <f>ROUND(K106*L106,2)</f>
        <v>344.65</v>
      </c>
      <c r="N106" s="92"/>
      <c r="O106" s="92"/>
      <c r="P106" s="92"/>
      <c r="Q106" s="36"/>
      <c r="R106" s="116"/>
      <c r="S106" s="59"/>
    </row>
    <row r="107" spans="1:19" ht="184.5" customHeight="1" x14ac:dyDescent="0.25">
      <c r="A107" s="13"/>
      <c r="B107" s="13"/>
      <c r="C107" s="13"/>
      <c r="D107" s="73" t="s">
        <v>573</v>
      </c>
      <c r="E107" s="13"/>
      <c r="F107" s="14"/>
      <c r="G107" s="14"/>
      <c r="H107" s="14"/>
      <c r="I107" s="14"/>
      <c r="J107" s="14"/>
      <c r="K107" s="14"/>
      <c r="L107" s="14"/>
      <c r="M107" s="14"/>
      <c r="N107" s="92"/>
      <c r="O107" s="92"/>
      <c r="P107" s="92"/>
      <c r="Q107" s="36"/>
      <c r="R107" s="108"/>
      <c r="S107" s="59"/>
    </row>
    <row r="108" spans="1:19" ht="13.5" outlineLevel="1" x14ac:dyDescent="0.25">
      <c r="A108" s="13"/>
      <c r="B108" s="13"/>
      <c r="C108" s="13"/>
      <c r="D108" s="80" t="s">
        <v>584</v>
      </c>
      <c r="E108" s="58" t="s">
        <v>21</v>
      </c>
      <c r="F108" s="14">
        <v>1</v>
      </c>
      <c r="G108" s="15">
        <v>10.02</v>
      </c>
      <c r="H108" s="15">
        <v>0</v>
      </c>
      <c r="I108" s="15">
        <v>0</v>
      </c>
      <c r="J108" s="15">
        <f t="shared" ref="J108:J109" si="9">OR(F108&lt;&gt;0,G108&lt;&gt;0,H108&lt;&gt;0,I108&lt;&gt;0)*(F108 + (F108 = 0))*(G108 + (G108 = 0))*(H108 + (H108 = 0))*(I108 + (I108 = 0))</f>
        <v>10.02</v>
      </c>
      <c r="K108" s="14"/>
      <c r="L108" s="14"/>
      <c r="M108" s="14"/>
      <c r="N108" s="92"/>
      <c r="O108" s="92"/>
      <c r="P108" s="92"/>
      <c r="Q108" s="36"/>
      <c r="R108" s="36"/>
      <c r="S108" s="59"/>
    </row>
    <row r="109" spans="1:19" s="61" customFormat="1" ht="13.5" outlineLevel="1" x14ac:dyDescent="0.25">
      <c r="A109" s="65"/>
      <c r="B109" s="65"/>
      <c r="C109" s="65"/>
      <c r="D109" s="82" t="s">
        <v>596</v>
      </c>
      <c r="E109" s="58" t="s">
        <v>319</v>
      </c>
      <c r="F109" s="66">
        <v>1</v>
      </c>
      <c r="G109" s="67">
        <v>9.5399999999999991</v>
      </c>
      <c r="H109" s="67">
        <v>0</v>
      </c>
      <c r="I109" s="67">
        <v>0</v>
      </c>
      <c r="J109" s="67">
        <f t="shared" si="9"/>
        <v>9.5399999999999991</v>
      </c>
      <c r="K109" s="66"/>
      <c r="L109" s="66"/>
      <c r="M109" s="66"/>
      <c r="N109" s="92"/>
      <c r="O109" s="92"/>
      <c r="P109" s="92"/>
      <c r="Q109" s="36"/>
      <c r="R109" s="36"/>
      <c r="S109" s="59"/>
    </row>
    <row r="110" spans="1:19" outlineLevel="1" x14ac:dyDescent="0.25">
      <c r="A110" s="13"/>
      <c r="B110" s="13"/>
      <c r="C110" s="13"/>
      <c r="D110" s="79"/>
      <c r="E110" s="12"/>
      <c r="F110" s="14"/>
      <c r="G110" s="15"/>
      <c r="H110" s="15"/>
      <c r="I110" s="15"/>
      <c r="J110" s="15">
        <f>SUM(J108:J109)</f>
        <v>19.559999999999999</v>
      </c>
      <c r="K110" s="14"/>
      <c r="L110" s="14"/>
      <c r="M110" s="14"/>
      <c r="N110" s="92"/>
      <c r="O110" s="92"/>
      <c r="P110" s="92"/>
      <c r="Q110" s="36"/>
      <c r="R110" s="36"/>
      <c r="S110" s="59"/>
    </row>
    <row r="111" spans="1:19" s="61" customFormat="1" x14ac:dyDescent="0.25">
      <c r="A111" s="65"/>
      <c r="B111" s="65"/>
      <c r="C111" s="65"/>
      <c r="D111" s="104"/>
      <c r="E111" s="64"/>
      <c r="F111" s="66"/>
      <c r="G111" s="67"/>
      <c r="H111" s="67"/>
      <c r="I111" s="67"/>
      <c r="J111" s="67"/>
      <c r="K111" s="66"/>
      <c r="L111" s="66"/>
      <c r="M111" s="66"/>
      <c r="N111" s="92"/>
      <c r="O111" s="92"/>
      <c r="P111" s="92"/>
      <c r="Q111" s="36"/>
      <c r="R111" s="36"/>
      <c r="S111" s="59"/>
    </row>
    <row r="112" spans="1:19" s="61" customFormat="1" x14ac:dyDescent="0.25">
      <c r="A112" s="65"/>
      <c r="B112" s="65"/>
      <c r="C112" s="65"/>
      <c r="D112" s="79"/>
      <c r="E112" s="64"/>
      <c r="F112" s="66"/>
      <c r="G112" s="67"/>
      <c r="H112" s="67"/>
      <c r="I112" s="67"/>
      <c r="J112" s="67"/>
      <c r="K112" s="66"/>
      <c r="L112" s="66"/>
      <c r="M112" s="66"/>
      <c r="N112" s="92"/>
      <c r="O112" s="92"/>
      <c r="P112" s="92"/>
      <c r="Q112" s="36"/>
      <c r="R112" s="36"/>
      <c r="S112" s="59"/>
    </row>
    <row r="113" spans="1:19" x14ac:dyDescent="0.25">
      <c r="A113" s="119">
        <v>4</v>
      </c>
      <c r="B113" s="16" t="s">
        <v>14</v>
      </c>
      <c r="C113" s="16" t="s">
        <v>15</v>
      </c>
      <c r="D113" s="77" t="s">
        <v>66</v>
      </c>
      <c r="E113" s="18"/>
      <c r="F113" s="19"/>
      <c r="G113" s="19"/>
      <c r="H113" s="19"/>
      <c r="I113" s="19"/>
      <c r="J113" s="19"/>
      <c r="K113" s="20"/>
      <c r="L113" s="21"/>
      <c r="M113" s="22">
        <f>SUM(M114:M158)</f>
        <v>15855.17</v>
      </c>
      <c r="N113" s="92"/>
      <c r="O113" s="92"/>
      <c r="P113" s="92"/>
      <c r="Q113" s="36"/>
      <c r="R113" s="36"/>
      <c r="S113" s="59"/>
    </row>
    <row r="114" spans="1:19" x14ac:dyDescent="0.25">
      <c r="A114" s="23" t="s">
        <v>83</v>
      </c>
      <c r="B114" s="23" t="s">
        <v>16</v>
      </c>
      <c r="C114" s="23" t="s">
        <v>19</v>
      </c>
      <c r="D114" s="78" t="s">
        <v>425</v>
      </c>
      <c r="E114" s="24"/>
      <c r="F114" s="25"/>
      <c r="G114" s="25"/>
      <c r="H114" s="25"/>
      <c r="I114" s="25"/>
      <c r="J114" s="25"/>
      <c r="K114" s="4">
        <f>J117</f>
        <v>1</v>
      </c>
      <c r="L114" s="4">
        <v>356.1</v>
      </c>
      <c r="M114" s="4">
        <f>ROUND(K114*L114,2)</f>
        <v>356.1</v>
      </c>
      <c r="N114" s="92"/>
      <c r="O114" s="92"/>
      <c r="P114" s="92"/>
      <c r="Q114" s="36"/>
      <c r="R114" s="36"/>
      <c r="S114" s="59"/>
    </row>
    <row r="115" spans="1:19" ht="144.75" customHeight="1" x14ac:dyDescent="0.25">
      <c r="A115" s="13"/>
      <c r="B115" s="13"/>
      <c r="C115" s="13"/>
      <c r="D115" s="60" t="s">
        <v>533</v>
      </c>
      <c r="E115" s="13"/>
      <c r="F115" s="14"/>
      <c r="G115" s="14"/>
      <c r="H115" s="14"/>
      <c r="I115" s="14"/>
      <c r="J115" s="14"/>
      <c r="K115" s="14"/>
      <c r="L115" s="14"/>
      <c r="M115" s="14"/>
      <c r="N115" s="92"/>
      <c r="O115" s="92"/>
      <c r="P115" s="92"/>
      <c r="Q115" s="36"/>
      <c r="R115" s="108"/>
      <c r="S115" s="59"/>
    </row>
    <row r="116" spans="1:19" ht="13.5" outlineLevel="1" x14ac:dyDescent="0.25">
      <c r="A116" s="13"/>
      <c r="B116" s="13"/>
      <c r="C116" s="13"/>
      <c r="D116" s="79"/>
      <c r="E116" s="57" t="s">
        <v>21</v>
      </c>
      <c r="F116" s="14">
        <v>1</v>
      </c>
      <c r="G116" s="15">
        <v>0</v>
      </c>
      <c r="H116" s="15">
        <v>0</v>
      </c>
      <c r="I116" s="15">
        <v>0</v>
      </c>
      <c r="J116" s="15">
        <f>OR(F116&lt;&gt;0,G116&lt;&gt;0,H116&lt;&gt;0,I116&lt;&gt;0)*(F116 + (F116 = 0))*(G116 + (G116 = 0))*(H116 + (H116 = 0))*(I116 + (I116 = 0))</f>
        <v>1</v>
      </c>
      <c r="K116" s="14"/>
      <c r="L116" s="14"/>
      <c r="M116" s="14"/>
      <c r="N116" s="92"/>
      <c r="O116" s="92"/>
      <c r="P116" s="92"/>
      <c r="Q116" s="36"/>
      <c r="R116" s="36"/>
      <c r="S116" s="59"/>
    </row>
    <row r="117" spans="1:19" outlineLevel="1" x14ac:dyDescent="0.25">
      <c r="A117" s="13"/>
      <c r="B117" s="13"/>
      <c r="C117" s="13"/>
      <c r="D117" s="79"/>
      <c r="E117" s="12"/>
      <c r="F117" s="14"/>
      <c r="G117" s="15"/>
      <c r="H117" s="15"/>
      <c r="I117" s="15"/>
      <c r="J117" s="15">
        <f>SUM(J116:J116)</f>
        <v>1</v>
      </c>
      <c r="K117" s="14"/>
      <c r="L117" s="14"/>
      <c r="M117" s="14"/>
      <c r="N117" s="92"/>
      <c r="O117" s="92"/>
      <c r="P117" s="92"/>
      <c r="Q117" s="36"/>
      <c r="R117" s="36"/>
      <c r="S117" s="59"/>
    </row>
    <row r="118" spans="1:19" x14ac:dyDescent="0.25">
      <c r="A118" s="23" t="s">
        <v>148</v>
      </c>
      <c r="B118" s="23" t="s">
        <v>16</v>
      </c>
      <c r="C118" s="23" t="s">
        <v>19</v>
      </c>
      <c r="D118" s="78" t="s">
        <v>426</v>
      </c>
      <c r="E118" s="24"/>
      <c r="F118" s="25"/>
      <c r="G118" s="25"/>
      <c r="H118" s="25"/>
      <c r="I118" s="25"/>
      <c r="J118" s="25"/>
      <c r="K118" s="4">
        <f>J121</f>
        <v>1</v>
      </c>
      <c r="L118" s="4">
        <v>342.14</v>
      </c>
      <c r="M118" s="4">
        <f>ROUND(K118*L118,2)</f>
        <v>342.14</v>
      </c>
      <c r="N118" s="92"/>
      <c r="O118" s="92"/>
      <c r="P118" s="92"/>
      <c r="Q118" s="36"/>
      <c r="R118" s="36"/>
      <c r="S118" s="59"/>
    </row>
    <row r="119" spans="1:19" ht="144" customHeight="1" x14ac:dyDescent="0.25">
      <c r="A119" s="13"/>
      <c r="B119" s="13"/>
      <c r="C119" s="13"/>
      <c r="D119" s="73" t="s">
        <v>534</v>
      </c>
      <c r="E119" s="13"/>
      <c r="F119" s="14"/>
      <c r="G119" s="14"/>
      <c r="H119" s="14"/>
      <c r="I119" s="14"/>
      <c r="J119" s="14"/>
      <c r="K119" s="14"/>
      <c r="L119" s="14"/>
      <c r="M119" s="14"/>
      <c r="N119" s="92"/>
      <c r="O119" s="92"/>
      <c r="P119" s="92"/>
      <c r="Q119" s="36"/>
      <c r="R119" s="108"/>
      <c r="S119" s="59"/>
    </row>
    <row r="120" spans="1:19" ht="13.5" outlineLevel="1" x14ac:dyDescent="0.25">
      <c r="A120" s="13"/>
      <c r="B120" s="13"/>
      <c r="C120" s="13"/>
      <c r="D120" s="79"/>
      <c r="E120" s="57" t="s">
        <v>22</v>
      </c>
      <c r="F120" s="14">
        <v>1</v>
      </c>
      <c r="G120" s="15">
        <v>0</v>
      </c>
      <c r="H120" s="15">
        <v>0</v>
      </c>
      <c r="I120" s="15">
        <v>0</v>
      </c>
      <c r="J120" s="15">
        <f>OR(F120&lt;&gt;0,G120&lt;&gt;0,H120&lt;&gt;0,I120&lt;&gt;0)*(F120 + (F120 = 0))*(G120 + (G120 = 0))*(H120 + (H120 = 0))*(I120 + (I120 = 0))</f>
        <v>1</v>
      </c>
      <c r="K120" s="14"/>
      <c r="L120" s="14"/>
      <c r="M120" s="14"/>
      <c r="N120" s="92"/>
      <c r="O120" s="92"/>
      <c r="P120" s="92"/>
      <c r="Q120" s="36"/>
      <c r="R120" s="36"/>
      <c r="S120" s="59"/>
    </row>
    <row r="121" spans="1:19" outlineLevel="1" x14ac:dyDescent="0.25">
      <c r="A121" s="13"/>
      <c r="B121" s="13"/>
      <c r="C121" s="13"/>
      <c r="D121" s="79"/>
      <c r="E121" s="12"/>
      <c r="F121" s="14"/>
      <c r="G121" s="15"/>
      <c r="H121" s="15"/>
      <c r="I121" s="15"/>
      <c r="J121" s="15">
        <f>SUM(J120)</f>
        <v>1</v>
      </c>
      <c r="K121" s="14"/>
      <c r="L121" s="14"/>
      <c r="M121" s="14"/>
      <c r="N121" s="92"/>
      <c r="O121" s="92"/>
      <c r="P121" s="92"/>
      <c r="Q121" s="36"/>
      <c r="R121" s="36"/>
      <c r="S121" s="59"/>
    </row>
    <row r="122" spans="1:19" s="61" customFormat="1" x14ac:dyDescent="0.25">
      <c r="A122" s="23" t="s">
        <v>116</v>
      </c>
      <c r="B122" s="23" t="s">
        <v>16</v>
      </c>
      <c r="C122" s="23" t="s">
        <v>19</v>
      </c>
      <c r="D122" s="78" t="s">
        <v>427</v>
      </c>
      <c r="E122" s="24"/>
      <c r="F122" s="25"/>
      <c r="G122" s="25"/>
      <c r="H122" s="25"/>
      <c r="I122" s="25"/>
      <c r="J122" s="25"/>
      <c r="K122" s="62">
        <f>J125</f>
        <v>5</v>
      </c>
      <c r="L122" s="62">
        <v>12.25</v>
      </c>
      <c r="M122" s="62">
        <f>ROUND(K122*L122,2)</f>
        <v>61.25</v>
      </c>
      <c r="N122" s="92"/>
      <c r="O122" s="92"/>
      <c r="P122" s="92"/>
      <c r="Q122" s="36"/>
      <c r="R122" s="36"/>
      <c r="S122" s="59"/>
    </row>
    <row r="123" spans="1:19" s="61" customFormat="1" ht="54" customHeight="1" x14ac:dyDescent="0.25">
      <c r="A123" s="70"/>
      <c r="B123" s="70"/>
      <c r="C123" s="70"/>
      <c r="D123" s="73" t="s">
        <v>428</v>
      </c>
      <c r="E123" s="70"/>
      <c r="F123" s="71"/>
      <c r="G123" s="72"/>
      <c r="H123" s="67"/>
      <c r="I123" s="67"/>
      <c r="J123" s="67"/>
      <c r="K123" s="66"/>
      <c r="L123" s="66"/>
      <c r="M123" s="66"/>
      <c r="N123" s="92"/>
      <c r="O123" s="92"/>
      <c r="P123" s="92"/>
      <c r="Q123" s="36"/>
      <c r="R123" s="36"/>
      <c r="S123" s="59"/>
    </row>
    <row r="124" spans="1:19" s="61" customFormat="1" outlineLevel="1" x14ac:dyDescent="0.25">
      <c r="A124" s="65"/>
      <c r="B124" s="65"/>
      <c r="C124" s="65"/>
      <c r="D124" s="82" t="s">
        <v>429</v>
      </c>
      <c r="E124" s="64"/>
      <c r="F124" s="66">
        <v>5</v>
      </c>
      <c r="G124" s="67">
        <v>0</v>
      </c>
      <c r="H124" s="67">
        <v>0</v>
      </c>
      <c r="I124" s="67">
        <v>0</v>
      </c>
      <c r="J124" s="67">
        <f>OR(F124&lt;&gt;0,G124&lt;&gt;0,H124&lt;&gt;0,I124&lt;&gt;0)*(F124 + (F124 = 0))*(G124 + (G124 = 0))*(H124 + (H124 = 0))*(I124 + (I124 = 0))</f>
        <v>5</v>
      </c>
      <c r="K124" s="66"/>
      <c r="L124" s="66"/>
      <c r="M124" s="66"/>
      <c r="N124" s="92"/>
      <c r="O124" s="92"/>
      <c r="P124" s="92"/>
      <c r="Q124" s="36"/>
      <c r="R124" s="36"/>
      <c r="S124" s="59"/>
    </row>
    <row r="125" spans="1:19" s="61" customFormat="1" outlineLevel="1" x14ac:dyDescent="0.25">
      <c r="A125" s="65"/>
      <c r="B125" s="65"/>
      <c r="C125" s="65"/>
      <c r="D125" s="79"/>
      <c r="E125" s="64"/>
      <c r="F125" s="66"/>
      <c r="G125" s="67"/>
      <c r="H125" s="67"/>
      <c r="I125" s="67"/>
      <c r="J125" s="67">
        <f>SUM(J124)</f>
        <v>5</v>
      </c>
      <c r="K125" s="66"/>
      <c r="L125" s="66"/>
      <c r="M125" s="66"/>
      <c r="N125" s="92"/>
      <c r="O125" s="92"/>
      <c r="P125" s="92"/>
      <c r="Q125" s="36"/>
      <c r="R125" s="36"/>
      <c r="S125" s="59"/>
    </row>
    <row r="126" spans="1:19" s="61" customFormat="1" x14ac:dyDescent="0.25">
      <c r="A126" s="23" t="s">
        <v>149</v>
      </c>
      <c r="B126" s="23" t="s">
        <v>16</v>
      </c>
      <c r="C126" s="23" t="s">
        <v>363</v>
      </c>
      <c r="D126" s="78" t="s">
        <v>362</v>
      </c>
      <c r="E126" s="24"/>
      <c r="F126" s="25"/>
      <c r="G126" s="25"/>
      <c r="H126" s="25"/>
      <c r="I126" s="25"/>
      <c r="J126" s="25"/>
      <c r="K126" s="62">
        <f>J135</f>
        <v>198.82</v>
      </c>
      <c r="L126" s="62">
        <v>3.5</v>
      </c>
      <c r="M126" s="62">
        <f>ROUND(K126*L126,2)</f>
        <v>695.87</v>
      </c>
      <c r="N126" s="92"/>
      <c r="O126" s="92"/>
      <c r="P126" s="92"/>
      <c r="Q126" s="36"/>
      <c r="R126" s="36"/>
      <c r="S126" s="59"/>
    </row>
    <row r="127" spans="1:19" s="61" customFormat="1" ht="129.75" customHeight="1" x14ac:dyDescent="0.25">
      <c r="A127" s="65"/>
      <c r="B127" s="65"/>
      <c r="C127" s="65"/>
      <c r="D127" s="60" t="s">
        <v>430</v>
      </c>
      <c r="E127" s="64"/>
      <c r="F127" s="66"/>
      <c r="G127" s="67"/>
      <c r="H127" s="67"/>
      <c r="I127" s="67"/>
      <c r="J127" s="67"/>
      <c r="K127" s="66"/>
      <c r="L127" s="66"/>
      <c r="M127" s="66"/>
      <c r="N127" s="92"/>
      <c r="O127" s="92"/>
      <c r="P127" s="92"/>
      <c r="Q127" s="36"/>
      <c r="R127" s="96"/>
      <c r="S127" s="59"/>
    </row>
    <row r="128" spans="1:19" s="61" customFormat="1" ht="13.5" customHeight="1" outlineLevel="1" x14ac:dyDescent="0.25">
      <c r="A128" s="65"/>
      <c r="B128" s="65"/>
      <c r="C128" s="65"/>
      <c r="D128" s="96" t="s">
        <v>589</v>
      </c>
      <c r="E128" s="57" t="s">
        <v>364</v>
      </c>
      <c r="F128" s="66">
        <v>5</v>
      </c>
      <c r="G128" s="67">
        <v>2.36</v>
      </c>
      <c r="H128" s="67">
        <v>0</v>
      </c>
      <c r="I128" s="67">
        <v>9.2200000000000006</v>
      </c>
      <c r="J128" s="67">
        <f>OR(F128&lt;&gt;0,G128&lt;&gt;0,H128&lt;&gt;0,I128&lt;&gt;0)*(F128 + (F128 = 0))*(G128 + (G128 = 0))*(H128 + (H128 = 0))*(I128 + (I128 = 0))</f>
        <v>108.8</v>
      </c>
      <c r="K128" s="66"/>
      <c r="L128" s="66"/>
      <c r="M128" s="66"/>
      <c r="N128" s="92"/>
      <c r="O128" s="92"/>
      <c r="P128" s="92"/>
      <c r="Q128" s="36"/>
      <c r="R128" s="36"/>
      <c r="S128" s="59"/>
    </row>
    <row r="129" spans="1:19" s="61" customFormat="1" ht="13.5" outlineLevel="1" x14ac:dyDescent="0.25">
      <c r="A129" s="65"/>
      <c r="B129" s="65"/>
      <c r="C129" s="65"/>
      <c r="D129" s="96" t="s">
        <v>431</v>
      </c>
      <c r="E129" s="57" t="s">
        <v>364</v>
      </c>
      <c r="F129" s="66">
        <v>2</v>
      </c>
      <c r="G129" s="67">
        <v>1.96</v>
      </c>
      <c r="H129" s="67">
        <v>0</v>
      </c>
      <c r="I129" s="67">
        <v>9.2200000000000006</v>
      </c>
      <c r="J129" s="67">
        <f>OR(F129&lt;&gt;0,G129&lt;&gt;0,H129&lt;&gt;0,I129&lt;&gt;0)*(F129 + (F129 = 0))*(G129 + (G129 = 0))*(H129 + (H129 = 0))*(I129 + (I129 = 0))</f>
        <v>36.14</v>
      </c>
      <c r="K129" s="66"/>
      <c r="L129" s="66"/>
      <c r="M129" s="66"/>
      <c r="N129" s="92"/>
      <c r="O129" s="92"/>
      <c r="P129" s="92"/>
      <c r="Q129" s="36"/>
      <c r="R129" s="36"/>
      <c r="S129" s="59"/>
    </row>
    <row r="130" spans="1:19" s="61" customFormat="1" ht="13.5" outlineLevel="1" x14ac:dyDescent="0.25">
      <c r="A130" s="65"/>
      <c r="B130" s="65"/>
      <c r="C130" s="65"/>
      <c r="D130" s="96" t="s">
        <v>432</v>
      </c>
      <c r="E130" s="57" t="s">
        <v>364</v>
      </c>
      <c r="F130" s="66">
        <v>2</v>
      </c>
      <c r="G130" s="67">
        <v>1.03</v>
      </c>
      <c r="H130" s="67">
        <v>0</v>
      </c>
      <c r="I130" s="67">
        <v>9.2200000000000006</v>
      </c>
      <c r="J130" s="67">
        <f>OR(F130&lt;&gt;0,G130&lt;&gt;0,H130&lt;&gt;0,I130&lt;&gt;0)*(F130 + (F130 = 0))*(G130 + (G130 = 0))*(H130 + (H130 = 0))*(I130 + (I130 = 0))</f>
        <v>18.989999999999998</v>
      </c>
      <c r="K130" s="66"/>
      <c r="L130" s="66"/>
      <c r="M130" s="66"/>
      <c r="N130" s="92"/>
      <c r="O130" s="92"/>
      <c r="P130" s="92"/>
      <c r="Q130" s="36"/>
      <c r="R130" s="36"/>
      <c r="S130" s="59"/>
    </row>
    <row r="131" spans="1:19" s="61" customFormat="1" ht="13.5" outlineLevel="1" x14ac:dyDescent="0.25">
      <c r="A131" s="65"/>
      <c r="B131" s="65"/>
      <c r="C131" s="65"/>
      <c r="D131" s="96" t="s">
        <v>433</v>
      </c>
      <c r="E131" s="57" t="s">
        <v>364</v>
      </c>
      <c r="F131" s="66">
        <v>2</v>
      </c>
      <c r="G131" s="67">
        <v>1.1299999999999999</v>
      </c>
      <c r="H131" s="67">
        <v>0</v>
      </c>
      <c r="I131" s="67">
        <v>9.2200000000000006</v>
      </c>
      <c r="J131" s="67">
        <f t="shared" ref="J131:J134" si="10">OR(F131&lt;&gt;0,G131&lt;&gt;0,H131&lt;&gt;0,I131&lt;&gt;0)*(F131 + (F131 = 0))*(G131 + (G131 = 0))*(H131 + (H131 = 0))*(I131 + (I131 = 0))</f>
        <v>20.84</v>
      </c>
      <c r="K131" s="66"/>
      <c r="L131" s="66"/>
      <c r="M131" s="66"/>
      <c r="N131" s="92"/>
      <c r="O131" s="92"/>
      <c r="P131" s="92"/>
      <c r="Q131" s="36"/>
      <c r="R131" s="36"/>
      <c r="S131" s="59"/>
    </row>
    <row r="132" spans="1:19" s="61" customFormat="1" ht="13.5" customHeight="1" outlineLevel="1" x14ac:dyDescent="0.25">
      <c r="A132" s="65"/>
      <c r="B132" s="65"/>
      <c r="C132" s="65"/>
      <c r="D132" s="96" t="s">
        <v>588</v>
      </c>
      <c r="E132" s="57" t="s">
        <v>434</v>
      </c>
      <c r="F132" s="66">
        <v>1</v>
      </c>
      <c r="G132" s="67">
        <v>0.37</v>
      </c>
      <c r="H132" s="67">
        <v>0</v>
      </c>
      <c r="I132" s="67">
        <v>6.71</v>
      </c>
      <c r="J132" s="67">
        <f t="shared" ref="J132" si="11">OR(F132&lt;&gt;0,G132&lt;&gt;0,H132&lt;&gt;0,I132&lt;&gt;0)*(F132 + (F132 = 0))*(G132 + (G132 = 0))*(H132 + (H132 = 0))*(I132 + (I132 = 0))</f>
        <v>2.48</v>
      </c>
      <c r="K132" s="66"/>
      <c r="L132" s="66"/>
      <c r="M132" s="66"/>
      <c r="N132" s="92"/>
      <c r="O132" s="92"/>
      <c r="P132" s="92"/>
      <c r="Q132" s="36"/>
      <c r="R132" s="36"/>
      <c r="S132" s="59"/>
    </row>
    <row r="133" spans="1:19" s="61" customFormat="1" ht="13.5" outlineLevel="1" x14ac:dyDescent="0.25">
      <c r="A133" s="65"/>
      <c r="B133" s="65"/>
      <c r="C133" s="65"/>
      <c r="D133" s="96" t="s">
        <v>435</v>
      </c>
      <c r="E133" s="57" t="s">
        <v>434</v>
      </c>
      <c r="F133" s="66">
        <v>2</v>
      </c>
      <c r="G133" s="67">
        <v>0.62</v>
      </c>
      <c r="H133" s="67">
        <v>0</v>
      </c>
      <c r="I133" s="67">
        <v>9.11</v>
      </c>
      <c r="J133" s="67">
        <f>OR(F133&lt;&gt;0,G133&lt;&gt;0,H133&lt;&gt;0,I133&lt;&gt;0)*(F133 + (F133 = 0))*(G133 + (G133 = 0))*(H133 + (H133 = 0))*(I133 + (I133 = 0))</f>
        <v>11.3</v>
      </c>
      <c r="K133" s="66"/>
      <c r="L133" s="66"/>
      <c r="M133" s="66"/>
      <c r="N133" s="92"/>
      <c r="O133" s="92"/>
      <c r="P133" s="92"/>
      <c r="Q133" s="36"/>
      <c r="R133" s="36"/>
      <c r="S133" s="59"/>
    </row>
    <row r="134" spans="1:19" s="61" customFormat="1" ht="13.5" customHeight="1" outlineLevel="1" x14ac:dyDescent="0.25">
      <c r="A134" s="65"/>
      <c r="B134" s="65"/>
      <c r="C134" s="65"/>
      <c r="D134" s="96" t="s">
        <v>590</v>
      </c>
      <c r="E134" s="57" t="s">
        <v>436</v>
      </c>
      <c r="F134" s="66">
        <v>4</v>
      </c>
      <c r="G134" s="67">
        <v>7.0000000000000007E-2</v>
      </c>
      <c r="H134" s="67">
        <v>0.06</v>
      </c>
      <c r="I134" s="67">
        <v>16</v>
      </c>
      <c r="J134" s="67">
        <f t="shared" si="10"/>
        <v>0.27</v>
      </c>
      <c r="K134" s="66"/>
      <c r="L134" s="66"/>
      <c r="M134" s="66"/>
      <c r="N134" s="92"/>
      <c r="O134" s="92"/>
      <c r="P134" s="92"/>
      <c r="Q134" s="36"/>
      <c r="R134" s="36"/>
      <c r="S134" s="59"/>
    </row>
    <row r="135" spans="1:19" s="61" customFormat="1" outlineLevel="1" x14ac:dyDescent="0.25">
      <c r="A135" s="65"/>
      <c r="B135" s="65"/>
      <c r="C135" s="65"/>
      <c r="D135" s="79"/>
      <c r="E135" s="64"/>
      <c r="F135" s="66"/>
      <c r="G135" s="67"/>
      <c r="H135" s="67"/>
      <c r="I135" s="67"/>
      <c r="J135" s="67">
        <f>SUM(J128:J134)</f>
        <v>198.82</v>
      </c>
      <c r="K135" s="66"/>
      <c r="L135" s="66"/>
      <c r="M135" s="66"/>
      <c r="N135" s="92"/>
      <c r="O135" s="92"/>
      <c r="P135" s="92"/>
      <c r="Q135" s="36"/>
      <c r="R135" s="36"/>
      <c r="S135" s="59"/>
    </row>
    <row r="136" spans="1:19" ht="25.5" x14ac:dyDescent="0.25">
      <c r="A136" s="23" t="s">
        <v>150</v>
      </c>
      <c r="B136" s="23" t="s">
        <v>16</v>
      </c>
      <c r="C136" s="23" t="s">
        <v>19</v>
      </c>
      <c r="D136" s="78" t="s">
        <v>438</v>
      </c>
      <c r="E136" s="24"/>
      <c r="F136" s="25"/>
      <c r="G136" s="25"/>
      <c r="H136" s="25"/>
      <c r="I136" s="25"/>
      <c r="J136" s="4"/>
      <c r="K136" s="4">
        <f>J140</f>
        <v>1</v>
      </c>
      <c r="L136" s="4">
        <v>3850</v>
      </c>
      <c r="M136" s="4">
        <f>ROUND(K136*L136,2)</f>
        <v>3850</v>
      </c>
      <c r="N136" s="92"/>
      <c r="O136" s="92"/>
      <c r="P136" s="92"/>
      <c r="Q136" s="36"/>
      <c r="R136" s="36"/>
      <c r="S136" s="59"/>
    </row>
    <row r="137" spans="1:19" ht="348" customHeight="1" x14ac:dyDescent="0.25">
      <c r="D137" s="121" t="s">
        <v>535</v>
      </c>
      <c r="N137" s="92"/>
      <c r="O137" s="92"/>
      <c r="P137" s="92"/>
      <c r="Q137" s="36"/>
      <c r="R137" s="36"/>
      <c r="S137" s="59"/>
    </row>
    <row r="138" spans="1:19" s="61" customFormat="1" ht="341.25" customHeight="1" x14ac:dyDescent="0.25">
      <c r="D138" s="121"/>
      <c r="N138" s="92"/>
      <c r="O138" s="92"/>
      <c r="P138" s="92"/>
      <c r="Q138" s="36"/>
      <c r="R138" s="109"/>
      <c r="S138" s="59"/>
    </row>
    <row r="139" spans="1:19" outlineLevel="1" x14ac:dyDescent="0.25">
      <c r="D139" s="73"/>
      <c r="F139" s="14">
        <v>1</v>
      </c>
      <c r="G139" s="15">
        <v>0</v>
      </c>
      <c r="H139" s="15">
        <v>0</v>
      </c>
      <c r="I139" s="15">
        <v>0</v>
      </c>
      <c r="J139" s="15">
        <f>OR(F139&lt;&gt;0,G139&lt;&gt;0,H139&lt;&gt;0,I139&lt;&gt;0)*(F139 + (F139 = 0))*(G139 + (G139 = 0))*(H139 + (H139 = 0))*(I139 + (I139 = 0))</f>
        <v>1</v>
      </c>
      <c r="N139" s="92"/>
      <c r="O139" s="92"/>
      <c r="P139" s="92"/>
      <c r="Q139" s="36"/>
      <c r="R139" s="36"/>
      <c r="S139" s="59"/>
    </row>
    <row r="140" spans="1:19" outlineLevel="1" x14ac:dyDescent="0.25">
      <c r="D140" s="73"/>
      <c r="F140" s="14"/>
      <c r="G140" s="15"/>
      <c r="H140" s="15"/>
      <c r="I140" s="15"/>
      <c r="J140" s="15">
        <f>SUM(J139)</f>
        <v>1</v>
      </c>
      <c r="N140" s="92"/>
      <c r="O140" s="92"/>
      <c r="P140" s="92"/>
      <c r="Q140" s="36"/>
      <c r="R140" s="36"/>
      <c r="S140" s="59"/>
    </row>
    <row r="141" spans="1:19" s="61" customFormat="1" ht="25.5" x14ac:dyDescent="0.25">
      <c r="A141" s="23" t="s">
        <v>340</v>
      </c>
      <c r="B141" s="23" t="s">
        <v>16</v>
      </c>
      <c r="C141" s="23" t="s">
        <v>19</v>
      </c>
      <c r="D141" s="78" t="s">
        <v>437</v>
      </c>
      <c r="E141" s="24"/>
      <c r="F141" s="25"/>
      <c r="G141" s="25"/>
      <c r="H141" s="25"/>
      <c r="I141" s="25"/>
      <c r="J141" s="62"/>
      <c r="K141" s="62">
        <f>J145</f>
        <v>1</v>
      </c>
      <c r="L141" s="62">
        <v>1575</v>
      </c>
      <c r="M141" s="62">
        <f>ROUND(K141*L141,2)</f>
        <v>1575</v>
      </c>
      <c r="N141" s="92"/>
      <c r="O141" s="92"/>
      <c r="P141" s="92"/>
      <c r="Q141" s="36"/>
      <c r="R141" s="36"/>
      <c r="S141" s="59"/>
    </row>
    <row r="142" spans="1:19" s="61" customFormat="1" ht="350.1" customHeight="1" x14ac:dyDescent="0.25">
      <c r="D142" s="122" t="s">
        <v>505</v>
      </c>
      <c r="F142" s="66"/>
      <c r="G142" s="67"/>
      <c r="H142" s="67"/>
      <c r="I142" s="67"/>
      <c r="J142" s="67"/>
      <c r="N142" s="92"/>
      <c r="O142" s="92"/>
      <c r="P142" s="92"/>
      <c r="Q142" s="36"/>
      <c r="R142" s="108"/>
      <c r="S142" s="59"/>
    </row>
    <row r="143" spans="1:19" s="61" customFormat="1" ht="147.75" customHeight="1" x14ac:dyDescent="0.25">
      <c r="D143" s="122"/>
      <c r="F143" s="66"/>
      <c r="G143" s="67"/>
      <c r="H143" s="67"/>
      <c r="I143" s="67"/>
      <c r="J143" s="67"/>
      <c r="N143" s="92"/>
      <c r="O143" s="92"/>
      <c r="P143" s="92"/>
      <c r="Q143" s="36"/>
      <c r="R143" s="109"/>
      <c r="S143" s="59"/>
    </row>
    <row r="144" spans="1:19" s="61" customFormat="1" ht="12.75" customHeight="1" outlineLevel="1" x14ac:dyDescent="0.25">
      <c r="D144" s="103"/>
      <c r="F144" s="66">
        <v>1</v>
      </c>
      <c r="G144" s="67">
        <v>0</v>
      </c>
      <c r="H144" s="67">
        <v>0</v>
      </c>
      <c r="I144" s="67">
        <v>0</v>
      </c>
      <c r="J144" s="67">
        <f>OR(F144&lt;&gt;0,G144&lt;&gt;0,H144&lt;&gt;0,I144&lt;&gt;0)*(F144 + (F144 = 0))*(G144 + (G144 = 0))*(H144 + (H144 = 0))*(I144 + (I144 = 0))</f>
        <v>1</v>
      </c>
      <c r="N144" s="92"/>
      <c r="O144" s="92"/>
      <c r="P144" s="92"/>
      <c r="Q144" s="36"/>
      <c r="R144" s="109"/>
      <c r="S144" s="59"/>
    </row>
    <row r="145" spans="1:19" s="61" customFormat="1" outlineLevel="1" x14ac:dyDescent="0.25">
      <c r="D145" s="73"/>
      <c r="F145" s="66"/>
      <c r="G145" s="67"/>
      <c r="H145" s="67"/>
      <c r="I145" s="67"/>
      <c r="J145" s="67">
        <f>SUM(J144)</f>
        <v>1</v>
      </c>
      <c r="N145" s="92"/>
      <c r="O145" s="92"/>
      <c r="P145" s="92"/>
      <c r="Q145" s="36"/>
      <c r="R145" s="36"/>
      <c r="S145" s="59"/>
    </row>
    <row r="146" spans="1:19" s="61" customFormat="1" ht="25.5" x14ac:dyDescent="0.25">
      <c r="A146" s="23" t="s">
        <v>341</v>
      </c>
      <c r="B146" s="23" t="s">
        <v>16</v>
      </c>
      <c r="C146" s="23" t="s">
        <v>19</v>
      </c>
      <c r="D146" s="78" t="s">
        <v>439</v>
      </c>
      <c r="E146" s="24"/>
      <c r="F146" s="25"/>
      <c r="G146" s="25"/>
      <c r="H146" s="25"/>
      <c r="I146" s="25"/>
      <c r="J146" s="62"/>
      <c r="K146" s="62">
        <f>J150</f>
        <v>1</v>
      </c>
      <c r="L146" s="62">
        <v>1280</v>
      </c>
      <c r="M146" s="62">
        <f>ROUND(K146*L146,2)</f>
        <v>1280</v>
      </c>
      <c r="N146" s="92"/>
      <c r="O146" s="92"/>
      <c r="P146" s="92"/>
      <c r="Q146" s="36"/>
      <c r="R146" s="36"/>
      <c r="S146" s="59"/>
    </row>
    <row r="147" spans="1:19" s="61" customFormat="1" ht="409.5" customHeight="1" x14ac:dyDescent="0.25">
      <c r="D147" s="124" t="s">
        <v>574</v>
      </c>
      <c r="F147" s="66"/>
      <c r="G147" s="67"/>
      <c r="H147" s="67"/>
      <c r="I147" s="67"/>
      <c r="J147" s="67"/>
      <c r="N147" s="92"/>
      <c r="O147" s="92"/>
      <c r="P147" s="92"/>
      <c r="Q147" s="36"/>
      <c r="R147" s="108"/>
      <c r="S147" s="59"/>
    </row>
    <row r="148" spans="1:19" s="61" customFormat="1" ht="19.5" customHeight="1" x14ac:dyDescent="0.25">
      <c r="D148" s="124"/>
      <c r="F148" s="66"/>
      <c r="G148" s="67"/>
      <c r="H148" s="67"/>
      <c r="I148" s="67"/>
      <c r="J148" s="67"/>
      <c r="N148" s="92"/>
      <c r="O148" s="92"/>
      <c r="P148" s="92"/>
      <c r="Q148" s="36"/>
      <c r="R148" s="108"/>
      <c r="S148" s="59"/>
    </row>
    <row r="149" spans="1:19" s="61" customFormat="1" outlineLevel="1" x14ac:dyDescent="0.25">
      <c r="D149" s="73"/>
      <c r="F149" s="66">
        <v>1</v>
      </c>
      <c r="G149" s="67">
        <v>0</v>
      </c>
      <c r="H149" s="67">
        <v>0</v>
      </c>
      <c r="I149" s="67">
        <v>0</v>
      </c>
      <c r="J149" s="67">
        <f>OR(F149&lt;&gt;0,G149&lt;&gt;0,H149&lt;&gt;0,I149&lt;&gt;0)*(F149 + (F149 = 0))*(G149 + (G149 = 0))*(H149 + (H149 = 0))*(I149 + (I149 = 0))</f>
        <v>1</v>
      </c>
      <c r="N149" s="92"/>
      <c r="O149" s="92"/>
      <c r="P149" s="92"/>
      <c r="Q149" s="36"/>
      <c r="R149" s="36"/>
      <c r="S149" s="59"/>
    </row>
    <row r="150" spans="1:19" s="61" customFormat="1" outlineLevel="1" x14ac:dyDescent="0.25">
      <c r="D150" s="73"/>
      <c r="F150" s="66"/>
      <c r="G150" s="67"/>
      <c r="H150" s="67"/>
      <c r="I150" s="67"/>
      <c r="J150" s="67">
        <f>SUM(J149)</f>
        <v>1</v>
      </c>
      <c r="N150" s="92"/>
      <c r="O150" s="92"/>
      <c r="P150" s="92"/>
      <c r="Q150" s="36"/>
      <c r="R150" s="36"/>
      <c r="S150" s="59"/>
    </row>
    <row r="151" spans="1:19" ht="38.25" x14ac:dyDescent="0.25">
      <c r="A151" s="23" t="s">
        <v>342</v>
      </c>
      <c r="B151" s="23" t="s">
        <v>16</v>
      </c>
      <c r="C151" s="23" t="s">
        <v>19</v>
      </c>
      <c r="D151" s="78" t="s">
        <v>582</v>
      </c>
      <c r="E151" s="24"/>
      <c r="F151" s="25"/>
      <c r="G151" s="25"/>
      <c r="H151" s="25"/>
      <c r="I151" s="25"/>
      <c r="J151" s="25"/>
      <c r="K151" s="4">
        <f>J154</f>
        <v>1</v>
      </c>
      <c r="L151" s="4">
        <v>7070</v>
      </c>
      <c r="M151" s="4">
        <f>ROUND(K151*L151,2)</f>
        <v>7070</v>
      </c>
      <c r="N151" s="92"/>
      <c r="O151" s="92"/>
      <c r="P151" s="92"/>
      <c r="Q151" s="36"/>
      <c r="R151" s="36"/>
      <c r="S151" s="59"/>
    </row>
    <row r="152" spans="1:19" ht="262.5" customHeight="1" x14ac:dyDescent="0.25">
      <c r="A152" s="13"/>
      <c r="B152" s="13"/>
      <c r="C152" s="13"/>
      <c r="D152" s="73" t="s">
        <v>447</v>
      </c>
      <c r="E152" s="13"/>
      <c r="F152" s="14"/>
      <c r="G152" s="14"/>
      <c r="H152" s="14"/>
      <c r="I152" s="14"/>
      <c r="J152" s="14"/>
      <c r="K152" s="14"/>
      <c r="L152" s="14"/>
      <c r="M152" s="14"/>
      <c r="N152" s="111"/>
      <c r="O152" s="92"/>
      <c r="P152" s="92"/>
      <c r="Q152" s="36"/>
      <c r="R152" s="108"/>
      <c r="S152" s="59"/>
    </row>
    <row r="153" spans="1:19" outlineLevel="1" x14ac:dyDescent="0.25">
      <c r="A153" s="13"/>
      <c r="B153" s="13"/>
      <c r="C153" s="13"/>
      <c r="D153" s="73"/>
      <c r="E153" s="13"/>
      <c r="F153" s="14">
        <v>1</v>
      </c>
      <c r="G153" s="15">
        <v>0</v>
      </c>
      <c r="H153" s="15">
        <v>0</v>
      </c>
      <c r="I153" s="15">
        <v>0</v>
      </c>
      <c r="J153" s="15">
        <f>OR(F153&lt;&gt;0,G153&lt;&gt;0,H153&lt;&gt;0,I153&lt;&gt;0)*(F153 + (F153 = 0))*(G153 + (G153 = 0))*(H153 + (H153 = 0))*(I153 + (I153 = 0))</f>
        <v>1</v>
      </c>
      <c r="K153" s="14"/>
      <c r="L153" s="14"/>
      <c r="M153" s="14"/>
      <c r="N153" s="92"/>
      <c r="O153" s="92"/>
      <c r="P153" s="92"/>
      <c r="Q153" s="36"/>
      <c r="R153" s="36"/>
      <c r="S153" s="59"/>
    </row>
    <row r="154" spans="1:19" outlineLevel="1" x14ac:dyDescent="0.25">
      <c r="A154" s="13"/>
      <c r="B154" s="13"/>
      <c r="C154" s="13"/>
      <c r="D154" s="73"/>
      <c r="E154" s="13"/>
      <c r="F154" s="14"/>
      <c r="G154" s="15"/>
      <c r="H154" s="15"/>
      <c r="I154" s="15"/>
      <c r="J154" s="15">
        <f>SUM(J153)</f>
        <v>1</v>
      </c>
      <c r="K154" s="14"/>
      <c r="L154" s="14"/>
      <c r="M154" s="14"/>
      <c r="N154" s="92"/>
      <c r="O154" s="92"/>
      <c r="P154" s="92"/>
      <c r="Q154" s="36"/>
      <c r="R154" s="36"/>
      <c r="S154" s="59"/>
    </row>
    <row r="155" spans="1:19" x14ac:dyDescent="0.25">
      <c r="A155" s="23" t="s">
        <v>365</v>
      </c>
      <c r="B155" s="23" t="s">
        <v>16</v>
      </c>
      <c r="C155" s="23" t="s">
        <v>19</v>
      </c>
      <c r="D155" s="78" t="s">
        <v>263</v>
      </c>
      <c r="E155" s="24"/>
      <c r="F155" s="25"/>
      <c r="G155" s="25"/>
      <c r="H155" s="25"/>
      <c r="I155" s="25"/>
      <c r="J155" s="25"/>
      <c r="K155" s="4">
        <f>J158</f>
        <v>1</v>
      </c>
      <c r="L155" s="4">
        <v>624.80999999999995</v>
      </c>
      <c r="M155" s="4">
        <f>ROUND(K155*L155,2)</f>
        <v>624.80999999999995</v>
      </c>
      <c r="N155" s="92"/>
      <c r="O155" s="92"/>
      <c r="P155" s="92"/>
      <c r="Q155" s="36"/>
      <c r="R155" s="36"/>
      <c r="S155" s="59"/>
    </row>
    <row r="156" spans="1:19" ht="40.5" customHeight="1" x14ac:dyDescent="0.25">
      <c r="A156" s="13"/>
      <c r="B156" s="13"/>
      <c r="C156" s="13"/>
      <c r="D156" s="73" t="s">
        <v>276</v>
      </c>
      <c r="E156" s="13"/>
      <c r="F156" s="14"/>
      <c r="G156" s="14"/>
      <c r="H156" s="14"/>
      <c r="I156" s="14"/>
      <c r="J156" s="14"/>
      <c r="K156" s="14"/>
      <c r="L156" s="14"/>
      <c r="M156" s="14"/>
      <c r="N156" s="92"/>
      <c r="O156" s="92"/>
      <c r="P156" s="92"/>
      <c r="Q156" s="36"/>
      <c r="R156" s="36"/>
      <c r="S156" s="59"/>
    </row>
    <row r="157" spans="1:19" outlineLevel="1" x14ac:dyDescent="0.25">
      <c r="A157" s="13"/>
      <c r="B157" s="13"/>
      <c r="C157" s="13"/>
      <c r="D157" s="73"/>
      <c r="E157" s="13"/>
      <c r="F157" s="14">
        <v>1</v>
      </c>
      <c r="G157" s="15">
        <v>0</v>
      </c>
      <c r="H157" s="15">
        <v>0</v>
      </c>
      <c r="I157" s="15">
        <v>0</v>
      </c>
      <c r="J157" s="15">
        <f>OR(F157&lt;&gt;0,G157&lt;&gt;0,H157&lt;&gt;0,I157&lt;&gt;0)*(F157 + (F157 = 0))*(G157 + (G157 = 0))*(H157 + (H157 = 0))*(I157 + (I157 = 0))</f>
        <v>1</v>
      </c>
      <c r="K157" s="14"/>
      <c r="L157" s="14"/>
      <c r="M157" s="14"/>
      <c r="N157" s="92"/>
      <c r="O157" s="92"/>
      <c r="P157" s="92"/>
      <c r="Q157" s="36"/>
      <c r="R157" s="36"/>
      <c r="S157" s="59"/>
    </row>
    <row r="158" spans="1:19" outlineLevel="1" x14ac:dyDescent="0.25">
      <c r="A158" s="13"/>
      <c r="B158" s="13"/>
      <c r="C158" s="13"/>
      <c r="D158" s="73"/>
      <c r="E158" s="13"/>
      <c r="F158" s="14"/>
      <c r="G158" s="15"/>
      <c r="H158" s="15"/>
      <c r="I158" s="15"/>
      <c r="J158" s="15">
        <f>SUM(J157)</f>
        <v>1</v>
      </c>
      <c r="K158" s="14"/>
      <c r="L158" s="14"/>
      <c r="M158" s="14"/>
      <c r="N158" s="92"/>
      <c r="O158" s="92"/>
      <c r="P158" s="92"/>
      <c r="Q158" s="36"/>
      <c r="R158" s="36"/>
      <c r="S158" s="59"/>
    </row>
    <row r="159" spans="1:19" s="61" customFormat="1" x14ac:dyDescent="0.25">
      <c r="A159" s="65"/>
      <c r="B159" s="65"/>
      <c r="C159" s="65"/>
      <c r="D159" s="102"/>
      <c r="E159" s="65"/>
      <c r="F159" s="66"/>
      <c r="G159" s="67"/>
      <c r="H159" s="67"/>
      <c r="I159" s="67"/>
      <c r="J159" s="67"/>
      <c r="K159" s="66"/>
      <c r="L159" s="66"/>
      <c r="M159" s="66"/>
      <c r="N159" s="92"/>
      <c r="O159" s="92"/>
      <c r="P159" s="92"/>
      <c r="Q159" s="36"/>
      <c r="R159" s="36"/>
      <c r="S159" s="59"/>
    </row>
    <row r="160" spans="1:19" s="61" customFormat="1" x14ac:dyDescent="0.25">
      <c r="A160" s="65"/>
      <c r="B160" s="65"/>
      <c r="C160" s="65"/>
      <c r="D160" s="73"/>
      <c r="E160" s="65"/>
      <c r="F160" s="66"/>
      <c r="G160" s="67"/>
      <c r="H160" s="67"/>
      <c r="I160" s="67"/>
      <c r="J160" s="67"/>
      <c r="K160" s="66"/>
      <c r="L160" s="66"/>
      <c r="M160" s="66"/>
      <c r="N160" s="92"/>
      <c r="O160" s="92"/>
      <c r="P160" s="92"/>
      <c r="Q160" s="36"/>
      <c r="R160" s="36"/>
      <c r="S160" s="59"/>
    </row>
    <row r="161" spans="1:19" x14ac:dyDescent="0.25">
      <c r="A161" s="119">
        <v>5</v>
      </c>
      <c r="B161" s="16" t="s">
        <v>14</v>
      </c>
      <c r="C161" s="16" t="s">
        <v>15</v>
      </c>
      <c r="D161" s="77" t="s">
        <v>82</v>
      </c>
      <c r="E161" s="18"/>
      <c r="F161" s="19"/>
      <c r="G161" s="19"/>
      <c r="H161" s="19"/>
      <c r="I161" s="19"/>
      <c r="J161" s="19"/>
      <c r="K161" s="20"/>
      <c r="L161" s="21"/>
      <c r="M161" s="22">
        <f>SUM(M162:M193)</f>
        <v>2401.9699999999998</v>
      </c>
      <c r="N161" s="92"/>
      <c r="O161" s="92"/>
      <c r="P161" s="92"/>
      <c r="Q161" s="36"/>
      <c r="R161" s="36"/>
      <c r="S161" s="59"/>
    </row>
    <row r="162" spans="1:19" x14ac:dyDescent="0.25">
      <c r="A162" s="23" t="s">
        <v>84</v>
      </c>
      <c r="B162" s="23" t="s">
        <v>16</v>
      </c>
      <c r="C162" s="23" t="s">
        <v>19</v>
      </c>
      <c r="D162" s="78" t="s">
        <v>450</v>
      </c>
      <c r="E162" s="24"/>
      <c r="F162" s="25"/>
      <c r="G162" s="25"/>
      <c r="H162" s="25"/>
      <c r="I162" s="25"/>
      <c r="J162" s="4"/>
      <c r="K162" s="4">
        <f>J165</f>
        <v>1</v>
      </c>
      <c r="L162" s="4">
        <v>588</v>
      </c>
      <c r="M162" s="4">
        <f>ROUND(K162*L162,2)</f>
        <v>588</v>
      </c>
      <c r="N162" s="92"/>
      <c r="O162" s="92"/>
      <c r="P162" s="92"/>
      <c r="Q162" s="36"/>
      <c r="R162" s="36"/>
      <c r="S162" s="59"/>
    </row>
    <row r="163" spans="1:19" ht="159" customHeight="1" x14ac:dyDescent="0.25">
      <c r="D163" s="97" t="s">
        <v>591</v>
      </c>
      <c r="N163" s="92"/>
      <c r="O163" s="92"/>
      <c r="P163" s="92"/>
      <c r="Q163" s="36"/>
      <c r="R163" s="36"/>
      <c r="S163" s="59"/>
    </row>
    <row r="164" spans="1:19" outlineLevel="1" x14ac:dyDescent="0.25">
      <c r="F164" s="2">
        <v>1</v>
      </c>
      <c r="G164" s="15">
        <v>0</v>
      </c>
      <c r="H164" s="15">
        <v>0</v>
      </c>
      <c r="I164" s="15">
        <v>0</v>
      </c>
      <c r="J164" s="15">
        <f>OR(F164&lt;&gt;0,G164&lt;&gt;0,H164&lt;&gt;0,I164&lt;&gt;0)*(F164 + (F164 = 0))*(G164 + (G164 = 0))*(H164 + (H164 = 0))*(I164 + (I164 = 0))</f>
        <v>1</v>
      </c>
      <c r="N164" s="92"/>
      <c r="O164" s="92"/>
      <c r="P164" s="92"/>
      <c r="Q164" s="36"/>
      <c r="R164" s="36"/>
      <c r="S164" s="59"/>
    </row>
    <row r="165" spans="1:19" outlineLevel="1" x14ac:dyDescent="0.25">
      <c r="G165" s="15"/>
      <c r="H165" s="15"/>
      <c r="I165" s="15"/>
      <c r="J165" s="15">
        <f>SUM(J164)</f>
        <v>1</v>
      </c>
      <c r="N165" s="92"/>
      <c r="O165" s="92"/>
      <c r="P165" s="92"/>
      <c r="Q165" s="36"/>
      <c r="R165" s="36"/>
      <c r="S165" s="59"/>
    </row>
    <row r="166" spans="1:19" x14ac:dyDescent="0.25">
      <c r="A166" s="23" t="s">
        <v>68</v>
      </c>
      <c r="B166" s="23" t="s">
        <v>16</v>
      </c>
      <c r="C166" s="23" t="s">
        <v>19</v>
      </c>
      <c r="D166" s="78" t="s">
        <v>451</v>
      </c>
      <c r="E166" s="24"/>
      <c r="F166" s="25"/>
      <c r="G166" s="25"/>
      <c r="H166" s="25"/>
      <c r="I166" s="25"/>
      <c r="J166" s="4"/>
      <c r="K166" s="4">
        <f>J169</f>
        <v>1</v>
      </c>
      <c r="L166" s="4">
        <v>354.54</v>
      </c>
      <c r="M166" s="4">
        <f>ROUND(K166*L166,2)</f>
        <v>354.54</v>
      </c>
      <c r="N166" s="92"/>
      <c r="O166" s="92"/>
      <c r="P166" s="92"/>
      <c r="Q166" s="36"/>
      <c r="R166" s="36"/>
      <c r="S166" s="59"/>
    </row>
    <row r="167" spans="1:19" ht="129.75" customHeight="1" x14ac:dyDescent="0.25">
      <c r="D167" s="60" t="s">
        <v>452</v>
      </c>
      <c r="N167" s="92"/>
      <c r="O167" s="92"/>
      <c r="P167" s="92"/>
      <c r="Q167" s="36"/>
      <c r="R167" s="36"/>
      <c r="S167" s="59"/>
    </row>
    <row r="168" spans="1:19" outlineLevel="1" x14ac:dyDescent="0.25">
      <c r="F168" s="2">
        <v>1</v>
      </c>
      <c r="G168" s="15">
        <v>0</v>
      </c>
      <c r="H168" s="15">
        <v>0</v>
      </c>
      <c r="I168" s="15">
        <v>0</v>
      </c>
      <c r="J168" s="15">
        <f>OR(F168&lt;&gt;0,G168&lt;&gt;0,H168&lt;&gt;0,I168&lt;&gt;0)*(F168 + (F168 = 0))*(G168 + (G168 = 0))*(H168 + (H168 = 0))*(I168 + (I168 = 0))</f>
        <v>1</v>
      </c>
      <c r="N168" s="92"/>
      <c r="O168" s="92"/>
      <c r="P168" s="92"/>
      <c r="Q168" s="36"/>
      <c r="R168" s="36"/>
      <c r="S168" s="59"/>
    </row>
    <row r="169" spans="1:19" outlineLevel="1" x14ac:dyDescent="0.25">
      <c r="G169" s="15"/>
      <c r="H169" s="15"/>
      <c r="I169" s="15"/>
      <c r="J169" s="15">
        <f>SUM(J168)</f>
        <v>1</v>
      </c>
      <c r="N169" s="92"/>
      <c r="O169" s="92"/>
      <c r="P169" s="92"/>
      <c r="Q169" s="36"/>
      <c r="R169" s="36"/>
      <c r="S169" s="59"/>
    </row>
    <row r="170" spans="1:19" x14ac:dyDescent="0.25">
      <c r="A170" s="23" t="s">
        <v>69</v>
      </c>
      <c r="B170" s="23" t="s">
        <v>16</v>
      </c>
      <c r="C170" s="23" t="s">
        <v>19</v>
      </c>
      <c r="D170" s="78" t="s">
        <v>185</v>
      </c>
      <c r="E170" s="24"/>
      <c r="F170" s="25"/>
      <c r="G170" s="25"/>
      <c r="H170" s="25"/>
      <c r="I170" s="25"/>
      <c r="J170" s="4"/>
      <c r="K170" s="4">
        <f>J173</f>
        <v>1</v>
      </c>
      <c r="L170" s="4">
        <v>318.43</v>
      </c>
      <c r="M170" s="4">
        <f>ROUND(K170*L170,2)</f>
        <v>318.43</v>
      </c>
      <c r="N170" s="92"/>
      <c r="O170" s="92"/>
      <c r="P170" s="92"/>
      <c r="Q170" s="36"/>
      <c r="R170" s="36"/>
      <c r="S170" s="59"/>
    </row>
    <row r="171" spans="1:19" ht="67.5" customHeight="1" x14ac:dyDescent="0.25">
      <c r="D171" s="73" t="s">
        <v>186</v>
      </c>
      <c r="N171" s="92"/>
      <c r="O171" s="92"/>
      <c r="P171" s="92"/>
      <c r="Q171" s="36"/>
      <c r="R171" s="108"/>
      <c r="S171" s="59"/>
    </row>
    <row r="172" spans="1:19" outlineLevel="1" x14ac:dyDescent="0.25">
      <c r="F172" s="2">
        <v>1</v>
      </c>
      <c r="G172" s="15">
        <v>0</v>
      </c>
      <c r="H172" s="15">
        <v>0</v>
      </c>
      <c r="I172" s="15">
        <v>0</v>
      </c>
      <c r="J172" s="15">
        <f>OR(F172&lt;&gt;0,G172&lt;&gt;0,H172&lt;&gt;0,I172&lt;&gt;0)*(F172 + (F172 = 0))*(G172 + (G172 = 0))*(H172 + (H172 = 0))*(I172 + (I172 = 0))</f>
        <v>1</v>
      </c>
      <c r="N172" s="92"/>
      <c r="O172" s="92"/>
      <c r="P172" s="92"/>
      <c r="Q172" s="36"/>
      <c r="R172" s="36"/>
      <c r="S172" s="59"/>
    </row>
    <row r="173" spans="1:19" outlineLevel="1" x14ac:dyDescent="0.25">
      <c r="J173" s="15">
        <f>SUM(J172)</f>
        <v>1</v>
      </c>
      <c r="N173" s="92"/>
      <c r="O173" s="92"/>
      <c r="P173" s="92"/>
      <c r="Q173" s="36"/>
      <c r="R173" s="36"/>
      <c r="S173" s="59"/>
    </row>
    <row r="174" spans="1:19" x14ac:dyDescent="0.25">
      <c r="A174" s="23" t="s">
        <v>85</v>
      </c>
      <c r="B174" s="23" t="s">
        <v>16</v>
      </c>
      <c r="C174" s="23" t="s">
        <v>19</v>
      </c>
      <c r="D174" s="78" t="s">
        <v>187</v>
      </c>
      <c r="E174" s="24"/>
      <c r="F174" s="25"/>
      <c r="G174" s="25"/>
      <c r="H174" s="25"/>
      <c r="I174" s="25"/>
      <c r="J174" s="4"/>
      <c r="K174" s="4">
        <f>J177</f>
        <v>1</v>
      </c>
      <c r="L174" s="4">
        <v>229.47</v>
      </c>
      <c r="M174" s="4">
        <f>ROUND(K174*L174,2)</f>
        <v>229.47</v>
      </c>
      <c r="N174" s="92"/>
      <c r="O174" s="92"/>
      <c r="P174" s="92"/>
      <c r="Q174" s="36"/>
      <c r="R174" s="36"/>
      <c r="S174" s="59"/>
    </row>
    <row r="175" spans="1:19" ht="208.5" customHeight="1" x14ac:dyDescent="0.25">
      <c r="D175" s="73" t="s">
        <v>188</v>
      </c>
      <c r="E175" s="54"/>
      <c r="F175" s="54"/>
      <c r="G175" s="54"/>
      <c r="H175" s="54"/>
      <c r="I175" s="54"/>
      <c r="J175" s="54"/>
      <c r="K175" s="54"/>
      <c r="L175" s="54"/>
      <c r="M175" s="54"/>
      <c r="N175" s="92"/>
      <c r="O175" s="92"/>
      <c r="P175" s="92"/>
      <c r="Q175" s="36"/>
      <c r="R175" s="36"/>
      <c r="S175" s="59"/>
    </row>
    <row r="176" spans="1:19" outlineLevel="1" x14ac:dyDescent="0.25">
      <c r="D176" s="55"/>
      <c r="E176" s="55"/>
      <c r="F176" s="2">
        <v>1</v>
      </c>
      <c r="G176" s="15">
        <v>0</v>
      </c>
      <c r="H176" s="15">
        <v>0</v>
      </c>
      <c r="I176" s="15">
        <v>0</v>
      </c>
      <c r="J176" s="15">
        <f>OR(F176&lt;&gt;0,G176&lt;&gt;0,H176&lt;&gt;0,I176&lt;&gt;0)*(F176 + (F176 = 0))*(G176 + (G176 = 0))*(H176 + (H176 = 0))*(I176 + (I176 = 0))</f>
        <v>1</v>
      </c>
      <c r="N176" s="92"/>
      <c r="O176" s="92"/>
      <c r="P176" s="92"/>
      <c r="Q176" s="36"/>
      <c r="R176" s="36"/>
      <c r="S176" s="59"/>
    </row>
    <row r="177" spans="1:19" outlineLevel="1" x14ac:dyDescent="0.25">
      <c r="G177" s="15"/>
      <c r="H177" s="15"/>
      <c r="I177" s="15"/>
      <c r="J177" s="15">
        <f>SUM(J176)</f>
        <v>1</v>
      </c>
      <c r="N177" s="92"/>
      <c r="O177" s="92"/>
      <c r="P177" s="92"/>
      <c r="Q177" s="36"/>
      <c r="R177" s="36"/>
      <c r="S177" s="59"/>
    </row>
    <row r="178" spans="1:19" x14ac:dyDescent="0.25">
      <c r="A178" s="23" t="s">
        <v>271</v>
      </c>
      <c r="B178" s="23" t="s">
        <v>16</v>
      </c>
      <c r="C178" s="23" t="s">
        <v>19</v>
      </c>
      <c r="D178" s="78" t="s">
        <v>189</v>
      </c>
      <c r="E178" s="24"/>
      <c r="F178" s="25"/>
      <c r="G178" s="25"/>
      <c r="H178" s="25"/>
      <c r="I178" s="25"/>
      <c r="J178" s="4"/>
      <c r="K178" s="4">
        <f>J181</f>
        <v>1</v>
      </c>
      <c r="L178" s="4">
        <v>485.76</v>
      </c>
      <c r="M178" s="4">
        <f>ROUND(K178*L178,2)</f>
        <v>485.76</v>
      </c>
      <c r="N178" s="92"/>
      <c r="O178" s="92"/>
      <c r="P178" s="92"/>
      <c r="Q178" s="36"/>
      <c r="R178" s="36"/>
      <c r="S178" s="59"/>
    </row>
    <row r="179" spans="1:19" ht="249" customHeight="1" x14ac:dyDescent="0.25">
      <c r="D179" s="73" t="s">
        <v>536</v>
      </c>
      <c r="E179" s="55"/>
      <c r="F179" s="55"/>
      <c r="G179" s="55"/>
      <c r="H179" s="55"/>
      <c r="I179" s="55"/>
      <c r="J179" s="55"/>
      <c r="N179" s="92"/>
      <c r="O179" s="92"/>
      <c r="P179" s="92"/>
      <c r="Q179" s="36"/>
      <c r="R179" s="36"/>
      <c r="S179" s="59"/>
    </row>
    <row r="180" spans="1:19" outlineLevel="1" x14ac:dyDescent="0.25">
      <c r="F180" s="2">
        <v>1</v>
      </c>
      <c r="G180" s="15">
        <v>0</v>
      </c>
      <c r="H180" s="15">
        <v>0</v>
      </c>
      <c r="I180" s="15">
        <v>0</v>
      </c>
      <c r="J180" s="15">
        <f>OR(F180&lt;&gt;0,G180&lt;&gt;0,H180&lt;&gt;0,I180&lt;&gt;0)*(F180 + (F180 = 0))*(G180 + (G180 = 0))*(H180 + (H180 = 0))*(I180 + (I180 = 0))</f>
        <v>1</v>
      </c>
      <c r="N180" s="92"/>
      <c r="O180" s="92"/>
      <c r="P180" s="92"/>
      <c r="Q180" s="36"/>
      <c r="R180" s="36"/>
      <c r="S180" s="59"/>
    </row>
    <row r="181" spans="1:19" outlineLevel="1" x14ac:dyDescent="0.25">
      <c r="G181" s="15"/>
      <c r="H181" s="15"/>
      <c r="I181" s="15"/>
      <c r="J181" s="15">
        <f>SUM(J180)</f>
        <v>1</v>
      </c>
      <c r="N181" s="92"/>
      <c r="O181" s="92"/>
      <c r="P181" s="92"/>
      <c r="Q181" s="36"/>
      <c r="R181" s="36"/>
      <c r="S181" s="59"/>
    </row>
    <row r="182" spans="1:19" s="61" customFormat="1" x14ac:dyDescent="0.25">
      <c r="A182" s="23" t="s">
        <v>453</v>
      </c>
      <c r="B182" s="23" t="s">
        <v>16</v>
      </c>
      <c r="C182" s="23" t="s">
        <v>19</v>
      </c>
      <c r="D182" s="78" t="s">
        <v>457</v>
      </c>
      <c r="E182" s="24"/>
      <c r="F182" s="25"/>
      <c r="G182" s="25"/>
      <c r="H182" s="25"/>
      <c r="I182" s="25"/>
      <c r="J182" s="62"/>
      <c r="K182" s="62">
        <f>J185</f>
        <v>1</v>
      </c>
      <c r="L182" s="62">
        <v>120</v>
      </c>
      <c r="M182" s="62">
        <f>ROUND(K182*L182,2)</f>
        <v>120</v>
      </c>
      <c r="N182" s="92"/>
      <c r="O182" s="92"/>
      <c r="P182" s="92"/>
      <c r="Q182" s="36"/>
      <c r="R182" s="36"/>
      <c r="S182" s="59"/>
    </row>
    <row r="183" spans="1:19" s="61" customFormat="1" ht="157.5" customHeight="1" x14ac:dyDescent="0.25">
      <c r="D183" s="54" t="s">
        <v>598</v>
      </c>
      <c r="E183" s="55"/>
      <c r="F183" s="55"/>
      <c r="G183" s="55"/>
      <c r="H183" s="55"/>
      <c r="I183" s="55"/>
      <c r="J183" s="55"/>
      <c r="N183" s="92"/>
      <c r="O183" s="92"/>
      <c r="P183" s="92"/>
      <c r="Q183" s="36"/>
      <c r="R183" s="36"/>
      <c r="S183" s="59"/>
    </row>
    <row r="184" spans="1:19" s="61" customFormat="1" outlineLevel="1" x14ac:dyDescent="0.25">
      <c r="D184" s="81"/>
      <c r="F184" s="61">
        <v>1</v>
      </c>
      <c r="G184" s="67">
        <v>0</v>
      </c>
      <c r="H184" s="67">
        <v>0</v>
      </c>
      <c r="I184" s="67">
        <v>0</v>
      </c>
      <c r="J184" s="67">
        <f>OR(F184&lt;&gt;0,G184&lt;&gt;0,H184&lt;&gt;0,I184&lt;&gt;0)*(F184 + (F184 = 0))*(G184 + (G184 = 0))*(H184 + (H184 = 0))*(I184 + (I184 = 0))</f>
        <v>1</v>
      </c>
      <c r="N184" s="92"/>
      <c r="O184" s="92"/>
      <c r="P184" s="92"/>
      <c r="Q184" s="36"/>
      <c r="R184" s="36"/>
      <c r="S184" s="59"/>
    </row>
    <row r="185" spans="1:19" s="61" customFormat="1" outlineLevel="1" x14ac:dyDescent="0.25">
      <c r="D185" s="81"/>
      <c r="G185" s="67"/>
      <c r="H185" s="67"/>
      <c r="I185" s="67"/>
      <c r="J185" s="67">
        <f>SUM(J184)</f>
        <v>1</v>
      </c>
      <c r="N185" s="92"/>
      <c r="O185" s="92"/>
      <c r="P185" s="92"/>
      <c r="Q185" s="36"/>
      <c r="R185" s="36"/>
      <c r="S185" s="59"/>
    </row>
    <row r="186" spans="1:19" s="61" customFormat="1" x14ac:dyDescent="0.25">
      <c r="A186" s="23" t="s">
        <v>458</v>
      </c>
      <c r="B186" s="23" t="s">
        <v>16</v>
      </c>
      <c r="C186" s="23" t="s">
        <v>19</v>
      </c>
      <c r="D186" s="78" t="s">
        <v>454</v>
      </c>
      <c r="E186" s="24"/>
      <c r="F186" s="25"/>
      <c r="G186" s="25"/>
      <c r="H186" s="25"/>
      <c r="I186" s="25"/>
      <c r="J186" s="62"/>
      <c r="K186" s="62">
        <f>J189</f>
        <v>1</v>
      </c>
      <c r="L186" s="62">
        <v>155.77000000000001</v>
      </c>
      <c r="M186" s="62">
        <f>ROUND(K186*L186,2)</f>
        <v>155.77000000000001</v>
      </c>
      <c r="N186" s="92"/>
      <c r="O186" s="92"/>
      <c r="P186" s="92"/>
      <c r="Q186" s="36"/>
      <c r="R186" s="36"/>
      <c r="S186" s="59"/>
    </row>
    <row r="187" spans="1:19" s="61" customFormat="1" ht="231" customHeight="1" x14ac:dyDescent="0.25">
      <c r="D187" s="54" t="s">
        <v>592</v>
      </c>
      <c r="E187" s="55"/>
      <c r="F187" s="55"/>
      <c r="G187" s="55"/>
      <c r="H187" s="55"/>
      <c r="I187" s="55"/>
      <c r="J187" s="55"/>
      <c r="N187" s="92"/>
      <c r="O187" s="92"/>
      <c r="P187" s="92"/>
      <c r="Q187" s="36"/>
      <c r="R187" s="36"/>
      <c r="S187" s="59"/>
    </row>
    <row r="188" spans="1:19" s="61" customFormat="1" outlineLevel="1" x14ac:dyDescent="0.25">
      <c r="D188" s="81"/>
      <c r="F188" s="61">
        <v>1</v>
      </c>
      <c r="G188" s="67">
        <v>0</v>
      </c>
      <c r="H188" s="67">
        <v>0</v>
      </c>
      <c r="I188" s="67">
        <v>0</v>
      </c>
      <c r="J188" s="67">
        <f>OR(F188&lt;&gt;0,G188&lt;&gt;0,H188&lt;&gt;0,I188&lt;&gt;0)*(F188 + (F188 = 0))*(G188 + (G188 = 0))*(H188 + (H188 = 0))*(I188 + (I188 = 0))</f>
        <v>1</v>
      </c>
      <c r="N188" s="92"/>
      <c r="O188" s="92"/>
      <c r="P188" s="92"/>
      <c r="Q188" s="36"/>
      <c r="R188" s="36"/>
      <c r="S188" s="59"/>
    </row>
    <row r="189" spans="1:19" s="61" customFormat="1" outlineLevel="1" x14ac:dyDescent="0.25">
      <c r="D189" s="81"/>
      <c r="G189" s="67"/>
      <c r="H189" s="67"/>
      <c r="I189" s="67"/>
      <c r="J189" s="67">
        <f>SUM(J188)</f>
        <v>1</v>
      </c>
      <c r="N189" s="92"/>
      <c r="O189" s="92"/>
      <c r="P189" s="92"/>
      <c r="Q189" s="36"/>
      <c r="R189" s="36"/>
      <c r="S189" s="59"/>
    </row>
    <row r="190" spans="1:19" s="61" customFormat="1" ht="25.5" x14ac:dyDescent="0.25">
      <c r="A190" s="23" t="s">
        <v>459</v>
      </c>
      <c r="B190" s="23" t="s">
        <v>16</v>
      </c>
      <c r="C190" s="23" t="s">
        <v>19</v>
      </c>
      <c r="D190" s="78" t="s">
        <v>455</v>
      </c>
      <c r="E190" s="24"/>
      <c r="F190" s="25"/>
      <c r="G190" s="25"/>
      <c r="H190" s="25"/>
      <c r="I190" s="25"/>
      <c r="J190" s="62"/>
      <c r="K190" s="62">
        <f>J193</f>
        <v>1</v>
      </c>
      <c r="L190" s="62">
        <v>150</v>
      </c>
      <c r="M190" s="62">
        <f>ROUND(K190*L190,2)</f>
        <v>150</v>
      </c>
      <c r="N190" s="92"/>
      <c r="O190" s="92"/>
      <c r="P190" s="92"/>
      <c r="Q190" s="36"/>
      <c r="R190" s="36"/>
      <c r="S190" s="59"/>
    </row>
    <row r="191" spans="1:19" s="61" customFormat="1" ht="38.25" x14ac:dyDescent="0.25">
      <c r="D191" s="60" t="s">
        <v>456</v>
      </c>
      <c r="E191" s="55"/>
      <c r="F191" s="55"/>
      <c r="G191" s="55"/>
      <c r="H191" s="55"/>
      <c r="I191" s="55"/>
      <c r="J191" s="55"/>
      <c r="N191" s="92"/>
      <c r="O191" s="92"/>
      <c r="P191" s="92"/>
      <c r="Q191" s="36"/>
      <c r="R191" s="36"/>
      <c r="S191" s="59"/>
    </row>
    <row r="192" spans="1:19" s="61" customFormat="1" outlineLevel="1" x14ac:dyDescent="0.25">
      <c r="D192" s="81"/>
      <c r="F192" s="61">
        <v>1</v>
      </c>
      <c r="G192" s="67">
        <v>0</v>
      </c>
      <c r="H192" s="67">
        <v>0</v>
      </c>
      <c r="I192" s="67">
        <v>0</v>
      </c>
      <c r="J192" s="67">
        <f>OR(F192&lt;&gt;0,G192&lt;&gt;0,H192&lt;&gt;0,I192&lt;&gt;0)*(F192 + (F192 = 0))*(G192 + (G192 = 0))*(H192 + (H192 = 0))*(I192 + (I192 = 0))</f>
        <v>1</v>
      </c>
      <c r="N192" s="92"/>
      <c r="O192" s="92"/>
      <c r="P192" s="92"/>
      <c r="Q192" s="36"/>
      <c r="R192" s="36"/>
      <c r="S192" s="59"/>
    </row>
    <row r="193" spans="1:19" s="61" customFormat="1" outlineLevel="1" x14ac:dyDescent="0.25">
      <c r="D193" s="81"/>
      <c r="G193" s="67"/>
      <c r="H193" s="67"/>
      <c r="I193" s="67"/>
      <c r="J193" s="67">
        <f>SUM(J192)</f>
        <v>1</v>
      </c>
      <c r="N193" s="92"/>
      <c r="O193" s="92"/>
      <c r="P193" s="92"/>
      <c r="Q193" s="36"/>
      <c r="R193" s="36"/>
      <c r="S193" s="59"/>
    </row>
    <row r="194" spans="1:19" s="61" customFormat="1" x14ac:dyDescent="0.25">
      <c r="D194" s="81"/>
      <c r="G194" s="67"/>
      <c r="H194" s="67"/>
      <c r="I194" s="67"/>
      <c r="J194" s="67"/>
      <c r="N194" s="92"/>
      <c r="O194" s="92"/>
      <c r="P194" s="92"/>
      <c r="Q194" s="36"/>
      <c r="R194" s="36"/>
      <c r="S194" s="59"/>
    </row>
    <row r="195" spans="1:19" x14ac:dyDescent="0.25">
      <c r="G195" s="15"/>
      <c r="H195" s="15"/>
      <c r="I195" s="15"/>
      <c r="J195" s="15"/>
      <c r="N195" s="92"/>
      <c r="O195" s="92"/>
      <c r="P195" s="92"/>
      <c r="Q195" s="36"/>
      <c r="R195" s="36"/>
      <c r="S195" s="59"/>
    </row>
    <row r="196" spans="1:19" x14ac:dyDescent="0.25">
      <c r="A196" s="119">
        <v>6</v>
      </c>
      <c r="B196" s="16" t="s">
        <v>14</v>
      </c>
      <c r="C196" s="16" t="s">
        <v>15</v>
      </c>
      <c r="D196" s="77" t="s">
        <v>74</v>
      </c>
      <c r="E196" s="18"/>
      <c r="F196" s="19"/>
      <c r="G196" s="19"/>
      <c r="H196" s="19"/>
      <c r="I196" s="19"/>
      <c r="J196" s="19"/>
      <c r="K196" s="20"/>
      <c r="L196" s="21"/>
      <c r="M196" s="22">
        <f>SUM(M197:M321)</f>
        <v>22463.49</v>
      </c>
      <c r="N196" s="92"/>
      <c r="O196" s="92"/>
      <c r="P196" s="92"/>
      <c r="Q196" s="36"/>
      <c r="R196" s="36"/>
      <c r="S196" s="59"/>
    </row>
    <row r="197" spans="1:19" x14ac:dyDescent="0.25">
      <c r="A197" s="23" t="s">
        <v>71</v>
      </c>
      <c r="B197" s="23" t="s">
        <v>16</v>
      </c>
      <c r="C197" s="23" t="s">
        <v>19</v>
      </c>
      <c r="D197" s="78" t="s">
        <v>218</v>
      </c>
      <c r="E197" s="24"/>
      <c r="F197" s="25"/>
      <c r="G197" s="25"/>
      <c r="H197" s="25"/>
      <c r="I197" s="25"/>
      <c r="J197" s="4"/>
      <c r="K197" s="4">
        <f>J200</f>
        <v>1</v>
      </c>
      <c r="L197" s="4">
        <v>217.83</v>
      </c>
      <c r="M197" s="4">
        <f>ROUND(K197*L197,2)</f>
        <v>217.83</v>
      </c>
      <c r="N197" s="92"/>
      <c r="O197" s="92"/>
      <c r="P197" s="92"/>
      <c r="Q197" s="36"/>
      <c r="R197" s="36"/>
      <c r="S197" s="59"/>
    </row>
    <row r="198" spans="1:19" ht="129.75" customHeight="1" x14ac:dyDescent="0.25">
      <c r="D198" s="73" t="s">
        <v>537</v>
      </c>
      <c r="N198" s="92"/>
      <c r="O198" s="92"/>
      <c r="P198" s="92"/>
      <c r="Q198" s="36"/>
      <c r="R198" s="36"/>
      <c r="S198" s="59"/>
    </row>
    <row r="199" spans="1:19" outlineLevel="1" x14ac:dyDescent="0.25">
      <c r="F199" s="2">
        <v>1</v>
      </c>
      <c r="G199" s="15">
        <v>0</v>
      </c>
      <c r="H199" s="15">
        <v>0</v>
      </c>
      <c r="I199" s="15">
        <v>0</v>
      </c>
      <c r="J199" s="15">
        <f>OR(F199&lt;&gt;0,G199&lt;&gt;0,H199&lt;&gt;0,I199&lt;&gt;0)*(F199 + (F199 = 0))*(G199 + (G199 = 0))*(H199 + (H199 = 0))*(I199 + (I199 = 0))</f>
        <v>1</v>
      </c>
      <c r="N199" s="92"/>
      <c r="O199" s="92"/>
      <c r="P199" s="92"/>
      <c r="Q199" s="36"/>
      <c r="R199" s="36"/>
      <c r="S199" s="59"/>
    </row>
    <row r="200" spans="1:19" outlineLevel="1" x14ac:dyDescent="0.25">
      <c r="G200" s="15"/>
      <c r="H200" s="15"/>
      <c r="I200" s="15"/>
      <c r="J200" s="15">
        <f>SUM(J199)</f>
        <v>1</v>
      </c>
      <c r="N200" s="92"/>
      <c r="O200" s="92"/>
      <c r="P200" s="92"/>
      <c r="Q200" s="36"/>
      <c r="R200" s="36"/>
      <c r="S200" s="59"/>
    </row>
    <row r="201" spans="1:19" ht="25.5" x14ac:dyDescent="0.25">
      <c r="A201" s="23" t="s">
        <v>72</v>
      </c>
      <c r="B201" s="23" t="s">
        <v>16</v>
      </c>
      <c r="C201" s="23" t="s">
        <v>17</v>
      </c>
      <c r="D201" s="78" t="s">
        <v>460</v>
      </c>
      <c r="E201" s="24"/>
      <c r="F201" s="25"/>
      <c r="G201" s="25"/>
      <c r="H201" s="25"/>
      <c r="I201" s="25"/>
      <c r="J201" s="4"/>
      <c r="K201" s="4">
        <f>J204</f>
        <v>190</v>
      </c>
      <c r="L201" s="4">
        <v>48.37</v>
      </c>
      <c r="M201" s="4">
        <f>ROUND(K201*L201,2)</f>
        <v>9190.2999999999993</v>
      </c>
      <c r="N201" s="92"/>
      <c r="O201" s="92"/>
      <c r="P201" s="92"/>
      <c r="Q201" s="36"/>
      <c r="R201" s="36"/>
      <c r="S201" s="59"/>
    </row>
    <row r="202" spans="1:19" ht="170.25" customHeight="1" x14ac:dyDescent="0.25">
      <c r="D202" s="73" t="s">
        <v>366</v>
      </c>
      <c r="E202" s="55"/>
      <c r="F202" s="55"/>
      <c r="G202" s="55"/>
      <c r="H202" s="55"/>
      <c r="I202" s="55"/>
      <c r="J202" s="55"/>
      <c r="N202" s="92"/>
      <c r="O202" s="92"/>
      <c r="P202" s="92"/>
      <c r="Q202" s="36"/>
      <c r="R202" s="36"/>
      <c r="S202" s="59"/>
    </row>
    <row r="203" spans="1:19" outlineLevel="1" x14ac:dyDescent="0.25">
      <c r="F203" s="2">
        <v>1</v>
      </c>
      <c r="G203" s="15">
        <v>190</v>
      </c>
      <c r="H203" s="15">
        <v>0</v>
      </c>
      <c r="I203" s="15">
        <v>0</v>
      </c>
      <c r="J203" s="15">
        <f>OR(F203&lt;&gt;0,G203&lt;&gt;0,H203&lt;&gt;0,I203&lt;&gt;0)*(F203 + (F203 = 0))*(G203 + (G203 = 0))*(H203 + (H203 = 0))*(I203 + (I203 = 0))</f>
        <v>190</v>
      </c>
      <c r="N203" s="92"/>
      <c r="O203" s="92"/>
      <c r="P203" s="92"/>
      <c r="Q203" s="36"/>
      <c r="R203" s="36"/>
      <c r="S203" s="59"/>
    </row>
    <row r="204" spans="1:19" outlineLevel="1" x14ac:dyDescent="0.25">
      <c r="G204" s="15"/>
      <c r="H204" s="15"/>
      <c r="I204" s="15"/>
      <c r="J204" s="15">
        <f>SUM(J203)</f>
        <v>190</v>
      </c>
      <c r="N204" s="92"/>
      <c r="O204" s="92"/>
      <c r="P204" s="92"/>
      <c r="Q204" s="36"/>
      <c r="R204" s="36"/>
      <c r="S204" s="59"/>
    </row>
    <row r="205" spans="1:19" x14ac:dyDescent="0.25">
      <c r="A205" s="23" t="s">
        <v>86</v>
      </c>
      <c r="B205" s="23" t="s">
        <v>16</v>
      </c>
      <c r="C205" s="23" t="s">
        <v>19</v>
      </c>
      <c r="D205" s="78" t="s">
        <v>194</v>
      </c>
      <c r="E205" s="24"/>
      <c r="F205" s="25"/>
      <c r="G205" s="25"/>
      <c r="H205" s="25"/>
      <c r="I205" s="25"/>
      <c r="J205" s="4"/>
      <c r="K205" s="4">
        <f>J208</f>
        <v>20</v>
      </c>
      <c r="L205" s="4">
        <v>3.3</v>
      </c>
      <c r="M205" s="4">
        <f>ROUND(K205*L205,2)</f>
        <v>66</v>
      </c>
      <c r="N205" s="92"/>
      <c r="O205" s="92"/>
      <c r="P205" s="92"/>
      <c r="Q205" s="36"/>
      <c r="R205" s="36"/>
      <c r="S205" s="59"/>
    </row>
    <row r="206" spans="1:19" ht="40.5" customHeight="1" x14ac:dyDescent="0.25">
      <c r="D206" s="73" t="s">
        <v>195</v>
      </c>
      <c r="N206" s="92"/>
      <c r="O206" s="92"/>
      <c r="P206" s="92"/>
      <c r="Q206" s="36"/>
      <c r="R206" s="36"/>
      <c r="S206" s="59"/>
    </row>
    <row r="207" spans="1:19" outlineLevel="1" x14ac:dyDescent="0.25">
      <c r="F207" s="2">
        <v>20</v>
      </c>
      <c r="G207" s="15">
        <v>0</v>
      </c>
      <c r="H207" s="15">
        <v>0</v>
      </c>
      <c r="I207" s="15">
        <v>0</v>
      </c>
      <c r="J207" s="15">
        <f>OR(F207&lt;&gt;0,G207&lt;&gt;0,H207&lt;&gt;0,I207&lt;&gt;0)*(F207 + (F207 = 0))*(G207 + (G207 = 0))*(H207 + (H207 = 0))*(I207 + (I207 = 0))</f>
        <v>20</v>
      </c>
      <c r="N207" s="92"/>
      <c r="O207" s="92"/>
      <c r="P207" s="92"/>
      <c r="Q207" s="36"/>
      <c r="R207" s="36"/>
      <c r="S207" s="59"/>
    </row>
    <row r="208" spans="1:19" outlineLevel="1" x14ac:dyDescent="0.25">
      <c r="G208" s="15"/>
      <c r="H208" s="15"/>
      <c r="I208" s="15"/>
      <c r="J208" s="15">
        <f>SUM(J207)</f>
        <v>20</v>
      </c>
      <c r="N208" s="92"/>
      <c r="O208" s="92"/>
      <c r="P208" s="92"/>
      <c r="Q208" s="36"/>
      <c r="R208" s="36"/>
      <c r="S208" s="59"/>
    </row>
    <row r="209" spans="1:19" x14ac:dyDescent="0.25">
      <c r="A209" s="23" t="s">
        <v>87</v>
      </c>
      <c r="B209" s="23" t="s">
        <v>16</v>
      </c>
      <c r="C209" s="23" t="s">
        <v>80</v>
      </c>
      <c r="D209" s="78" t="s">
        <v>196</v>
      </c>
      <c r="E209" s="24"/>
      <c r="F209" s="25"/>
      <c r="G209" s="25"/>
      <c r="H209" s="25"/>
      <c r="I209" s="25"/>
      <c r="J209" s="4"/>
      <c r="K209" s="4">
        <f>J212</f>
        <v>215.6</v>
      </c>
      <c r="L209" s="4">
        <v>4.37</v>
      </c>
      <c r="M209" s="4">
        <f>ROUND(K209*L209,2)</f>
        <v>942.17</v>
      </c>
      <c r="N209" s="92"/>
      <c r="O209" s="92"/>
      <c r="P209" s="92"/>
      <c r="Q209" s="36"/>
      <c r="R209" s="36"/>
      <c r="S209" s="59"/>
    </row>
    <row r="210" spans="1:19" ht="54" customHeight="1" x14ac:dyDescent="0.25">
      <c r="D210" s="73" t="s">
        <v>538</v>
      </c>
      <c r="N210" s="92"/>
      <c r="O210" s="92"/>
      <c r="P210" s="92"/>
      <c r="Q210" s="36"/>
      <c r="R210" s="36"/>
      <c r="S210" s="59"/>
    </row>
    <row r="211" spans="1:19" outlineLevel="1" x14ac:dyDescent="0.25">
      <c r="F211" s="2">
        <v>1</v>
      </c>
      <c r="G211" s="15">
        <v>215.6</v>
      </c>
      <c r="H211" s="15">
        <v>0</v>
      </c>
      <c r="I211" s="15">
        <v>0</v>
      </c>
      <c r="J211" s="15">
        <f>OR(F211&lt;&gt;0,G211&lt;&gt;0,H211&lt;&gt;0,I211&lt;&gt;0)*(F211 + (F211 = 0))*(G211 + (G211 = 0))*(H211 + (H211 = 0))*(I211 + (I211 = 0))</f>
        <v>215.6</v>
      </c>
      <c r="N211" s="92"/>
      <c r="O211" s="92"/>
      <c r="P211" s="92"/>
      <c r="Q211" s="36"/>
      <c r="R211" s="36"/>
      <c r="S211" s="59"/>
    </row>
    <row r="212" spans="1:19" outlineLevel="1" x14ac:dyDescent="0.25">
      <c r="G212" s="15"/>
      <c r="H212" s="15"/>
      <c r="I212" s="15"/>
      <c r="J212" s="15">
        <f>SUM(J211)</f>
        <v>215.6</v>
      </c>
      <c r="N212" s="92"/>
      <c r="O212" s="92"/>
      <c r="P212" s="92"/>
      <c r="Q212" s="36"/>
      <c r="R212" s="36"/>
      <c r="S212" s="59"/>
    </row>
    <row r="213" spans="1:19" s="61" customFormat="1" x14ac:dyDescent="0.25">
      <c r="A213" s="23" t="s">
        <v>88</v>
      </c>
      <c r="B213" s="23" t="s">
        <v>16</v>
      </c>
      <c r="C213" s="23" t="s">
        <v>80</v>
      </c>
      <c r="D213" s="78" t="s">
        <v>461</v>
      </c>
      <c r="E213" s="24"/>
      <c r="F213" s="25"/>
      <c r="G213" s="25"/>
      <c r="H213" s="25"/>
      <c r="I213" s="25"/>
      <c r="J213" s="62"/>
      <c r="K213" s="62">
        <f>J216</f>
        <v>20</v>
      </c>
      <c r="L213" s="62">
        <v>14.06</v>
      </c>
      <c r="M213" s="62">
        <f>ROUND(K213*L213,2)</f>
        <v>281.2</v>
      </c>
      <c r="N213" s="92"/>
      <c r="O213" s="92"/>
      <c r="P213" s="92"/>
      <c r="Q213" s="36"/>
      <c r="R213" s="36"/>
      <c r="S213" s="59"/>
    </row>
    <row r="214" spans="1:19" s="61" customFormat="1" ht="42" customHeight="1" x14ac:dyDescent="0.25">
      <c r="D214" s="73" t="s">
        <v>539</v>
      </c>
      <c r="N214" s="92"/>
      <c r="O214" s="92"/>
      <c r="P214" s="92"/>
      <c r="Q214" s="36"/>
      <c r="R214" s="36"/>
      <c r="S214" s="59"/>
    </row>
    <row r="215" spans="1:19" s="61" customFormat="1" outlineLevel="1" x14ac:dyDescent="0.25">
      <c r="D215" s="81"/>
      <c r="F215" s="61">
        <v>1</v>
      </c>
      <c r="G215" s="67">
        <v>20</v>
      </c>
      <c r="H215" s="67">
        <v>0</v>
      </c>
      <c r="I215" s="67">
        <v>0</v>
      </c>
      <c r="J215" s="67">
        <f>OR(F215&lt;&gt;0,G215&lt;&gt;0,H215&lt;&gt;0,I215&lt;&gt;0)*(F215 + (F215 = 0))*(G215 + (G215 = 0))*(H215 + (H215 = 0))*(I215 + (I215 = 0))</f>
        <v>20</v>
      </c>
      <c r="N215" s="92"/>
      <c r="O215" s="92"/>
      <c r="P215" s="92"/>
      <c r="Q215" s="36"/>
      <c r="R215" s="36"/>
      <c r="S215" s="59"/>
    </row>
    <row r="216" spans="1:19" s="61" customFormat="1" outlineLevel="1" x14ac:dyDescent="0.25">
      <c r="D216" s="81"/>
      <c r="G216" s="67"/>
      <c r="H216" s="67"/>
      <c r="I216" s="67"/>
      <c r="J216" s="67">
        <f>SUM(J215)</f>
        <v>20</v>
      </c>
      <c r="N216" s="92"/>
      <c r="O216" s="92"/>
      <c r="P216" s="92"/>
      <c r="Q216" s="36"/>
      <c r="R216" s="36"/>
      <c r="S216" s="59"/>
    </row>
    <row r="217" spans="1:19" x14ac:dyDescent="0.25">
      <c r="A217" s="23" t="s">
        <v>89</v>
      </c>
      <c r="B217" s="23" t="s">
        <v>16</v>
      </c>
      <c r="C217" s="23" t="s">
        <v>19</v>
      </c>
      <c r="D217" s="78" t="s">
        <v>219</v>
      </c>
      <c r="E217" s="24"/>
      <c r="F217" s="25"/>
      <c r="G217" s="25"/>
      <c r="H217" s="25"/>
      <c r="I217" s="25"/>
      <c r="J217" s="4"/>
      <c r="K217" s="4">
        <f>J220</f>
        <v>1</v>
      </c>
      <c r="L217" s="4">
        <v>2920</v>
      </c>
      <c r="M217" s="4">
        <f>ROUND(K217*L217,2)</f>
        <v>2920</v>
      </c>
      <c r="N217" s="92"/>
      <c r="O217" s="92"/>
      <c r="P217" s="92"/>
      <c r="Q217" s="36"/>
      <c r="R217" s="36"/>
      <c r="S217" s="59"/>
    </row>
    <row r="218" spans="1:19" ht="105.75" customHeight="1" x14ac:dyDescent="0.25">
      <c r="D218" s="73" t="s">
        <v>560</v>
      </c>
      <c r="N218" s="92"/>
      <c r="O218" s="92"/>
      <c r="P218" s="92"/>
      <c r="Q218" s="36"/>
      <c r="R218" s="36"/>
      <c r="S218" s="59"/>
    </row>
    <row r="219" spans="1:19" outlineLevel="1" x14ac:dyDescent="0.25">
      <c r="F219" s="2">
        <v>1</v>
      </c>
      <c r="G219" s="15">
        <v>0</v>
      </c>
      <c r="H219" s="15">
        <v>0</v>
      </c>
      <c r="I219" s="15">
        <v>0</v>
      </c>
      <c r="J219" s="15">
        <f>OR(F219&lt;&gt;0,G219&lt;&gt;0,H219&lt;&gt;0,I219&lt;&gt;0)*(F219 + (F219 = 0))*(G219 + (G219 = 0))*(H219 + (H219 = 0))*(I219 + (I219 = 0))</f>
        <v>1</v>
      </c>
      <c r="N219" s="92"/>
      <c r="O219" s="92"/>
      <c r="P219" s="92"/>
      <c r="Q219" s="36"/>
      <c r="R219" s="36"/>
      <c r="S219" s="59"/>
    </row>
    <row r="220" spans="1:19" outlineLevel="1" x14ac:dyDescent="0.25">
      <c r="G220" s="15"/>
      <c r="H220" s="15"/>
      <c r="I220" s="15"/>
      <c r="J220" s="15">
        <f>SUM(J219)</f>
        <v>1</v>
      </c>
      <c r="N220" s="92"/>
      <c r="O220" s="92"/>
      <c r="P220" s="92"/>
      <c r="Q220" s="36"/>
      <c r="R220" s="36"/>
      <c r="S220" s="59"/>
    </row>
    <row r="221" spans="1:19" s="61" customFormat="1" x14ac:dyDescent="0.25">
      <c r="A221" s="23" t="s">
        <v>90</v>
      </c>
      <c r="B221" s="23" t="s">
        <v>16</v>
      </c>
      <c r="C221" s="23" t="s">
        <v>19</v>
      </c>
      <c r="D221" s="78" t="s">
        <v>462</v>
      </c>
      <c r="E221" s="24"/>
      <c r="F221" s="25"/>
      <c r="G221" s="25"/>
      <c r="H221" s="25"/>
      <c r="I221" s="25"/>
      <c r="J221" s="62"/>
      <c r="K221" s="62">
        <f>J224</f>
        <v>1</v>
      </c>
      <c r="L221" s="62">
        <v>420</v>
      </c>
      <c r="M221" s="62">
        <f>ROUND(K221*L221,2)</f>
        <v>420</v>
      </c>
      <c r="N221" s="92"/>
      <c r="O221" s="92"/>
      <c r="P221" s="113"/>
      <c r="Q221" s="36"/>
      <c r="R221" s="36"/>
      <c r="S221" s="59"/>
    </row>
    <row r="222" spans="1:19" s="61" customFormat="1" ht="66.75" customHeight="1" x14ac:dyDescent="0.25">
      <c r="D222" s="73" t="s">
        <v>561</v>
      </c>
      <c r="N222" s="92"/>
      <c r="O222" s="92"/>
      <c r="P222" s="92"/>
      <c r="Q222" s="36"/>
      <c r="R222" s="36"/>
      <c r="S222" s="59"/>
    </row>
    <row r="223" spans="1:19" s="61" customFormat="1" outlineLevel="1" x14ac:dyDescent="0.25">
      <c r="D223" s="81"/>
      <c r="F223" s="61">
        <v>1</v>
      </c>
      <c r="G223" s="67">
        <v>0</v>
      </c>
      <c r="H223" s="67">
        <v>0</v>
      </c>
      <c r="I223" s="67">
        <v>0</v>
      </c>
      <c r="J223" s="67">
        <f>OR(F223&lt;&gt;0,G223&lt;&gt;0,H223&lt;&gt;0,I223&lt;&gt;0)*(F223 + (F223 = 0))*(G223 + (G223 = 0))*(H223 + (H223 = 0))*(I223 + (I223 = 0))</f>
        <v>1</v>
      </c>
      <c r="N223" s="92"/>
      <c r="O223" s="92"/>
      <c r="P223" s="92"/>
      <c r="Q223" s="36"/>
      <c r="R223" s="36"/>
      <c r="S223" s="59"/>
    </row>
    <row r="224" spans="1:19" s="61" customFormat="1" outlineLevel="1" x14ac:dyDescent="0.25">
      <c r="D224" s="81"/>
      <c r="G224" s="67"/>
      <c r="H224" s="67"/>
      <c r="I224" s="67"/>
      <c r="J224" s="67">
        <f>SUM(J223)</f>
        <v>1</v>
      </c>
      <c r="N224" s="92"/>
      <c r="O224" s="92"/>
      <c r="P224" s="92"/>
      <c r="Q224" s="36"/>
      <c r="R224" s="36"/>
      <c r="S224" s="59"/>
    </row>
    <row r="225" spans="1:19" ht="25.5" x14ac:dyDescent="0.25">
      <c r="A225" s="23" t="s">
        <v>91</v>
      </c>
      <c r="B225" s="23" t="s">
        <v>16</v>
      </c>
      <c r="C225" s="23" t="s">
        <v>19</v>
      </c>
      <c r="D225" s="78" t="s">
        <v>202</v>
      </c>
      <c r="E225" s="24"/>
      <c r="F225" s="25"/>
      <c r="G225" s="25"/>
      <c r="H225" s="25"/>
      <c r="I225" s="25"/>
      <c r="J225" s="4"/>
      <c r="K225" s="4">
        <f>J228</f>
        <v>225.8</v>
      </c>
      <c r="L225" s="4">
        <v>2.88</v>
      </c>
      <c r="M225" s="4">
        <f>ROUND(K225*L225,2)</f>
        <v>650.29999999999995</v>
      </c>
      <c r="N225" s="92"/>
      <c r="O225" s="92"/>
      <c r="P225" s="92"/>
      <c r="Q225" s="36"/>
      <c r="R225" s="36"/>
      <c r="S225" s="59"/>
    </row>
    <row r="226" spans="1:19" ht="157.5" customHeight="1" x14ac:dyDescent="0.25">
      <c r="D226" s="73" t="s">
        <v>540</v>
      </c>
      <c r="N226" s="92"/>
      <c r="O226" s="92"/>
      <c r="P226" s="92"/>
      <c r="Q226" s="36"/>
      <c r="R226" s="36"/>
      <c r="S226" s="59"/>
    </row>
    <row r="227" spans="1:19" outlineLevel="1" x14ac:dyDescent="0.25">
      <c r="F227" s="2">
        <v>1</v>
      </c>
      <c r="G227" s="15">
        <v>225.8</v>
      </c>
      <c r="H227" s="15">
        <v>0</v>
      </c>
      <c r="I227" s="15">
        <v>0</v>
      </c>
      <c r="J227" s="15">
        <f>OR(F227&lt;&gt;0,G227&lt;&gt;0,H227&lt;&gt;0,I227&lt;&gt;0)*(F227 + (F227 = 0))*(G227 + (G227 = 0))*(H227 + (H227 = 0))*(I227 + (I227 = 0))</f>
        <v>225.8</v>
      </c>
      <c r="N227" s="92"/>
      <c r="O227" s="92"/>
      <c r="P227" s="92"/>
      <c r="Q227" s="36"/>
      <c r="R227" s="36"/>
      <c r="S227" s="59"/>
    </row>
    <row r="228" spans="1:19" outlineLevel="1" x14ac:dyDescent="0.25">
      <c r="G228" s="15"/>
      <c r="H228" s="15"/>
      <c r="I228" s="15"/>
      <c r="J228" s="15">
        <f>SUM(J227)</f>
        <v>225.8</v>
      </c>
      <c r="N228" s="92"/>
      <c r="O228" s="92"/>
      <c r="P228" s="92"/>
      <c r="Q228" s="36"/>
      <c r="R228" s="36"/>
      <c r="S228" s="59"/>
    </row>
    <row r="229" spans="1:19" x14ac:dyDescent="0.25">
      <c r="A229" s="23" t="s">
        <v>92</v>
      </c>
      <c r="B229" s="23" t="s">
        <v>16</v>
      </c>
      <c r="C229" s="23" t="s">
        <v>19</v>
      </c>
      <c r="D229" s="78" t="s">
        <v>463</v>
      </c>
      <c r="E229" s="24"/>
      <c r="F229" s="25"/>
      <c r="G229" s="25"/>
      <c r="H229" s="25"/>
      <c r="I229" s="25"/>
      <c r="J229" s="4"/>
      <c r="K229" s="4">
        <f>J236</f>
        <v>24</v>
      </c>
      <c r="L229" s="4">
        <v>17.57</v>
      </c>
      <c r="M229" s="4">
        <f>ROUND(K229*L229,2)</f>
        <v>421.68</v>
      </c>
      <c r="N229" s="92"/>
      <c r="O229" s="92"/>
      <c r="P229" s="92"/>
      <c r="Q229" s="36"/>
      <c r="R229" s="36"/>
      <c r="S229" s="59"/>
    </row>
    <row r="230" spans="1:19" ht="197.25" customHeight="1" x14ac:dyDescent="0.25">
      <c r="D230" s="73" t="s">
        <v>541</v>
      </c>
      <c r="N230" s="92"/>
      <c r="O230" s="92"/>
      <c r="P230" s="92"/>
      <c r="Q230" s="36"/>
      <c r="R230" s="36"/>
      <c r="S230" s="59"/>
    </row>
    <row r="231" spans="1:19" ht="13.5" outlineLevel="1" x14ac:dyDescent="0.25">
      <c r="E231" s="56" t="s">
        <v>506</v>
      </c>
      <c r="F231" s="2">
        <v>1</v>
      </c>
      <c r="G231" s="15">
        <v>0</v>
      </c>
      <c r="H231" s="15">
        <v>0</v>
      </c>
      <c r="I231" s="15">
        <v>0</v>
      </c>
      <c r="J231" s="15">
        <f>OR(F231&lt;&gt;0,G231&lt;&gt;0,H231&lt;&gt;0,I231&lt;&gt;0)*(F231 + (F231 = 0))*(G231 + (G231 = 0))*(H231 + (H231 = 0))*(I231 + (I231 = 0))</f>
        <v>1</v>
      </c>
      <c r="N231" s="92"/>
      <c r="O231" s="92"/>
      <c r="P231" s="92"/>
      <c r="Q231" s="36"/>
      <c r="R231" s="36"/>
      <c r="S231" s="59"/>
    </row>
    <row r="232" spans="1:19" ht="13.5" outlineLevel="1" x14ac:dyDescent="0.25">
      <c r="E232" s="56" t="s">
        <v>206</v>
      </c>
      <c r="F232" s="2">
        <v>4</v>
      </c>
      <c r="G232" s="15">
        <v>0</v>
      </c>
      <c r="H232" s="15">
        <v>0</v>
      </c>
      <c r="I232" s="15">
        <v>0</v>
      </c>
      <c r="J232" s="15">
        <f t="shared" ref="J232:J233" si="12">OR(F232&lt;&gt;0,G232&lt;&gt;0,H232&lt;&gt;0,I232&lt;&gt;0)*(F232 + (F232 = 0))*(G232 + (G232 = 0))*(H232 + (H232 = 0))*(I232 + (I232 = 0))</f>
        <v>4</v>
      </c>
      <c r="N232" s="92"/>
      <c r="O232" s="92"/>
      <c r="P232" s="92"/>
      <c r="Q232" s="36"/>
      <c r="R232" s="36"/>
      <c r="S232" s="59"/>
    </row>
    <row r="233" spans="1:19" ht="13.5" outlineLevel="1" x14ac:dyDescent="0.25">
      <c r="E233" s="56" t="s">
        <v>207</v>
      </c>
      <c r="F233" s="2">
        <v>11</v>
      </c>
      <c r="G233" s="15">
        <v>0</v>
      </c>
      <c r="H233" s="15">
        <v>0</v>
      </c>
      <c r="I233" s="15">
        <v>0</v>
      </c>
      <c r="J233" s="15">
        <f t="shared" si="12"/>
        <v>11</v>
      </c>
      <c r="N233" s="92"/>
      <c r="O233" s="92"/>
      <c r="P233" s="92"/>
      <c r="Q233" s="36"/>
      <c r="R233" s="36"/>
      <c r="S233" s="59"/>
    </row>
    <row r="234" spans="1:19" s="61" customFormat="1" ht="13.5" outlineLevel="1" x14ac:dyDescent="0.25">
      <c r="D234" s="81"/>
      <c r="E234" s="56" t="s">
        <v>471</v>
      </c>
      <c r="F234" s="61">
        <v>2</v>
      </c>
      <c r="G234" s="67">
        <v>0</v>
      </c>
      <c r="H234" s="67">
        <v>0</v>
      </c>
      <c r="I234" s="67">
        <v>0</v>
      </c>
      <c r="J234" s="67">
        <f t="shared" ref="J234:J235" si="13">OR(F234&lt;&gt;0,G234&lt;&gt;0,H234&lt;&gt;0,I234&lt;&gt;0)*(F234 + (F234 = 0))*(G234 + (G234 = 0))*(H234 + (H234 = 0))*(I234 + (I234 = 0))</f>
        <v>2</v>
      </c>
      <c r="N234" s="92"/>
      <c r="O234" s="92"/>
      <c r="P234" s="92"/>
      <c r="Q234" s="36"/>
      <c r="R234" s="36"/>
      <c r="S234" s="59"/>
    </row>
    <row r="235" spans="1:19" s="61" customFormat="1" ht="13.5" outlineLevel="1" x14ac:dyDescent="0.25">
      <c r="D235" s="81"/>
      <c r="E235" s="56" t="s">
        <v>472</v>
      </c>
      <c r="F235" s="61">
        <v>6</v>
      </c>
      <c r="G235" s="67">
        <v>0</v>
      </c>
      <c r="H235" s="67">
        <v>0</v>
      </c>
      <c r="I235" s="67">
        <v>0</v>
      </c>
      <c r="J235" s="67">
        <f t="shared" si="13"/>
        <v>6</v>
      </c>
      <c r="N235" s="92"/>
      <c r="O235" s="92"/>
      <c r="P235" s="92"/>
      <c r="Q235" s="36"/>
      <c r="R235" s="36"/>
      <c r="S235" s="59"/>
    </row>
    <row r="236" spans="1:19" outlineLevel="1" x14ac:dyDescent="0.25">
      <c r="G236" s="15"/>
      <c r="H236" s="15"/>
      <c r="I236" s="15"/>
      <c r="J236" s="15">
        <f>SUM(J231:J235)</f>
        <v>24</v>
      </c>
      <c r="N236" s="92"/>
      <c r="O236" s="92"/>
      <c r="P236" s="92"/>
      <c r="Q236" s="36"/>
      <c r="R236" s="36"/>
      <c r="S236" s="59"/>
    </row>
    <row r="237" spans="1:19" x14ac:dyDescent="0.25">
      <c r="A237" s="23" t="s">
        <v>93</v>
      </c>
      <c r="B237" s="23" t="s">
        <v>16</v>
      </c>
      <c r="C237" s="23" t="s">
        <v>19</v>
      </c>
      <c r="D237" s="78" t="s">
        <v>208</v>
      </c>
      <c r="E237" s="24"/>
      <c r="F237" s="25"/>
      <c r="G237" s="25"/>
      <c r="H237" s="25"/>
      <c r="I237" s="25"/>
      <c r="J237" s="4"/>
      <c r="K237" s="4">
        <f>J240</f>
        <v>3</v>
      </c>
      <c r="L237" s="4">
        <v>55.25</v>
      </c>
      <c r="M237" s="4">
        <f>ROUND(K237*L237,2)</f>
        <v>165.75</v>
      </c>
      <c r="N237" s="92"/>
      <c r="O237" s="92"/>
      <c r="P237" s="92"/>
      <c r="Q237" s="36"/>
      <c r="R237" s="36"/>
      <c r="S237" s="59"/>
    </row>
    <row r="238" spans="1:19" ht="144.75" customHeight="1" x14ac:dyDescent="0.25">
      <c r="D238" s="73" t="s">
        <v>367</v>
      </c>
      <c r="N238" s="92"/>
      <c r="O238" s="92"/>
      <c r="P238" s="92"/>
      <c r="Q238" s="36"/>
      <c r="R238" s="36"/>
      <c r="S238" s="59"/>
    </row>
    <row r="239" spans="1:19" outlineLevel="1" x14ac:dyDescent="0.25">
      <c r="F239" s="2">
        <v>3</v>
      </c>
      <c r="G239" s="15">
        <v>0</v>
      </c>
      <c r="H239" s="15">
        <v>0</v>
      </c>
      <c r="I239" s="15">
        <v>0</v>
      </c>
      <c r="J239" s="15">
        <f t="shared" ref="J239" si="14">OR(F239&lt;&gt;0,G239&lt;&gt;0,H239&lt;&gt;0,I239&lt;&gt;0)*(F239 + (F239 = 0))*(G239 + (G239 = 0))*(H239 + (H239 = 0))*(I239 + (I239 = 0))</f>
        <v>3</v>
      </c>
      <c r="N239" s="92"/>
      <c r="O239" s="92"/>
      <c r="P239" s="92"/>
      <c r="Q239" s="36"/>
      <c r="R239" s="36"/>
      <c r="S239" s="59"/>
    </row>
    <row r="240" spans="1:19" outlineLevel="1" x14ac:dyDescent="0.25">
      <c r="G240" s="15"/>
      <c r="H240" s="15"/>
      <c r="I240" s="15"/>
      <c r="J240" s="15">
        <f>SUM(J239)</f>
        <v>3</v>
      </c>
      <c r="N240" s="92"/>
      <c r="O240" s="92"/>
      <c r="P240" s="92"/>
      <c r="Q240" s="36"/>
      <c r="R240" s="36"/>
      <c r="S240" s="59"/>
    </row>
    <row r="241" spans="1:19" x14ac:dyDescent="0.25">
      <c r="A241" s="23" t="s">
        <v>94</v>
      </c>
      <c r="B241" s="23" t="s">
        <v>16</v>
      </c>
      <c r="C241" s="23" t="s">
        <v>19</v>
      </c>
      <c r="D241" s="78" t="s">
        <v>210</v>
      </c>
      <c r="E241" s="24"/>
      <c r="F241" s="25"/>
      <c r="G241" s="25"/>
      <c r="H241" s="25"/>
      <c r="I241" s="25"/>
      <c r="J241" s="4"/>
      <c r="K241" s="4">
        <f>J244</f>
        <v>1</v>
      </c>
      <c r="L241" s="4">
        <v>67.900000000000006</v>
      </c>
      <c r="M241" s="4">
        <f>ROUND(K241*L241,2)</f>
        <v>67.900000000000006</v>
      </c>
      <c r="N241" s="92"/>
      <c r="O241" s="92"/>
      <c r="P241" s="92"/>
      <c r="Q241" s="36"/>
      <c r="R241" s="36"/>
      <c r="S241" s="59"/>
    </row>
    <row r="242" spans="1:19" ht="142.5" customHeight="1" x14ac:dyDescent="0.25">
      <c r="D242" s="73" t="s">
        <v>368</v>
      </c>
      <c r="N242" s="92"/>
      <c r="O242" s="92"/>
      <c r="P242" s="92"/>
      <c r="Q242" s="36"/>
      <c r="R242" s="36"/>
      <c r="S242" s="59"/>
    </row>
    <row r="243" spans="1:19" outlineLevel="1" x14ac:dyDescent="0.25">
      <c r="F243" s="2">
        <v>1</v>
      </c>
      <c r="G243" s="15">
        <v>0</v>
      </c>
      <c r="H243" s="15">
        <v>0</v>
      </c>
      <c r="I243" s="15">
        <v>0</v>
      </c>
      <c r="J243" s="15">
        <f t="shared" ref="J243" si="15">OR(F243&lt;&gt;0,G243&lt;&gt;0,H243&lt;&gt;0,I243&lt;&gt;0)*(F243 + (F243 = 0))*(G243 + (G243 = 0))*(H243 + (H243 = 0))*(I243 + (I243 = 0))</f>
        <v>1</v>
      </c>
      <c r="N243" s="92"/>
      <c r="O243" s="92"/>
      <c r="P243" s="92"/>
      <c r="Q243" s="36"/>
      <c r="R243" s="36"/>
      <c r="S243" s="59"/>
    </row>
    <row r="244" spans="1:19" outlineLevel="1" x14ac:dyDescent="0.25">
      <c r="G244" s="15"/>
      <c r="H244" s="15"/>
      <c r="I244" s="15"/>
      <c r="J244" s="15">
        <f>SUM(J243)</f>
        <v>1</v>
      </c>
      <c r="N244" s="92"/>
      <c r="O244" s="92"/>
      <c r="P244" s="92"/>
      <c r="Q244" s="36"/>
      <c r="R244" s="36"/>
      <c r="S244" s="59"/>
    </row>
    <row r="245" spans="1:19" x14ac:dyDescent="0.25">
      <c r="A245" s="23" t="s">
        <v>151</v>
      </c>
      <c r="B245" s="23" t="s">
        <v>16</v>
      </c>
      <c r="C245" s="23" t="s">
        <v>19</v>
      </c>
      <c r="D245" s="78" t="s">
        <v>212</v>
      </c>
      <c r="E245" s="24"/>
      <c r="F245" s="25"/>
      <c r="G245" s="25"/>
      <c r="H245" s="25"/>
      <c r="I245" s="25"/>
      <c r="J245" s="4"/>
      <c r="K245" s="4">
        <f>J248</f>
        <v>11</v>
      </c>
      <c r="L245" s="4">
        <v>52.88</v>
      </c>
      <c r="M245" s="4">
        <f>ROUND(K245*L245,2)</f>
        <v>581.67999999999995</v>
      </c>
      <c r="N245" s="92"/>
      <c r="O245" s="113"/>
      <c r="P245" s="92"/>
      <c r="Q245" s="36"/>
      <c r="R245" s="36"/>
      <c r="S245" s="59"/>
    </row>
    <row r="246" spans="1:19" ht="80.25" customHeight="1" x14ac:dyDescent="0.25">
      <c r="D246" s="73" t="s">
        <v>464</v>
      </c>
      <c r="N246" s="92"/>
      <c r="O246" s="92"/>
      <c r="P246" s="92"/>
      <c r="Q246" s="36"/>
      <c r="R246" s="36"/>
      <c r="S246" s="59"/>
    </row>
    <row r="247" spans="1:19" outlineLevel="1" x14ac:dyDescent="0.25">
      <c r="F247" s="2">
        <v>11</v>
      </c>
      <c r="G247" s="15">
        <v>0</v>
      </c>
      <c r="H247" s="15">
        <v>0</v>
      </c>
      <c r="I247" s="15">
        <v>0</v>
      </c>
      <c r="J247" s="15">
        <f t="shared" ref="J247" si="16">OR(F247&lt;&gt;0,G247&lt;&gt;0,H247&lt;&gt;0,I247&lt;&gt;0)*(F247 + (F247 = 0))*(G247 + (G247 = 0))*(H247 + (H247 = 0))*(I247 + (I247 = 0))</f>
        <v>11</v>
      </c>
      <c r="N247" s="92"/>
      <c r="O247" s="92"/>
      <c r="P247" s="92"/>
      <c r="Q247" s="36"/>
      <c r="R247" s="36"/>
      <c r="S247" s="59"/>
    </row>
    <row r="248" spans="1:19" outlineLevel="1" x14ac:dyDescent="0.25">
      <c r="G248" s="15"/>
      <c r="H248" s="15"/>
      <c r="I248" s="15"/>
      <c r="J248" s="15">
        <f>SUM(J247)</f>
        <v>11</v>
      </c>
      <c r="N248" s="92"/>
      <c r="O248" s="92"/>
      <c r="P248" s="92"/>
      <c r="Q248" s="36"/>
      <c r="R248" s="36"/>
      <c r="S248" s="59"/>
    </row>
    <row r="249" spans="1:19" x14ac:dyDescent="0.25">
      <c r="A249" s="23" t="s">
        <v>152</v>
      </c>
      <c r="B249" s="23" t="s">
        <v>16</v>
      </c>
      <c r="C249" s="23" t="s">
        <v>19</v>
      </c>
      <c r="D249" s="78" t="s">
        <v>214</v>
      </c>
      <c r="E249" s="24"/>
      <c r="F249" s="25"/>
      <c r="G249" s="25"/>
      <c r="H249" s="25"/>
      <c r="I249" s="25"/>
      <c r="J249" s="4"/>
      <c r="K249" s="4">
        <f>J252</f>
        <v>1</v>
      </c>
      <c r="L249" s="4">
        <v>36.14</v>
      </c>
      <c r="M249" s="4">
        <f>ROUND(K249*L249,2)</f>
        <v>36.14</v>
      </c>
      <c r="N249" s="92"/>
      <c r="O249" s="113"/>
      <c r="P249" s="92"/>
      <c r="Q249" s="36"/>
      <c r="R249" s="36"/>
      <c r="S249" s="59"/>
    </row>
    <row r="250" spans="1:19" ht="65.25" customHeight="1" x14ac:dyDescent="0.25">
      <c r="D250" s="73" t="s">
        <v>507</v>
      </c>
      <c r="N250" s="92"/>
      <c r="O250" s="92"/>
      <c r="P250" s="92"/>
      <c r="Q250" s="36"/>
      <c r="R250" s="36"/>
      <c r="S250" s="59"/>
    </row>
    <row r="251" spans="1:19" outlineLevel="1" x14ac:dyDescent="0.25">
      <c r="F251" s="2">
        <v>1</v>
      </c>
      <c r="G251" s="15">
        <v>0</v>
      </c>
      <c r="H251" s="15">
        <v>0</v>
      </c>
      <c r="I251" s="15">
        <v>0</v>
      </c>
      <c r="J251" s="15">
        <f t="shared" ref="J251" si="17">OR(F251&lt;&gt;0,G251&lt;&gt;0,H251&lt;&gt;0,I251&lt;&gt;0)*(F251 + (F251 = 0))*(G251 + (G251 = 0))*(H251 + (H251 = 0))*(I251 + (I251 = 0))</f>
        <v>1</v>
      </c>
      <c r="N251" s="92"/>
      <c r="O251" s="92"/>
      <c r="P251" s="92"/>
      <c r="Q251" s="36"/>
      <c r="R251" s="36"/>
      <c r="S251" s="59"/>
    </row>
    <row r="252" spans="1:19" outlineLevel="1" x14ac:dyDescent="0.25">
      <c r="G252" s="15"/>
      <c r="H252" s="15"/>
      <c r="I252" s="15"/>
      <c r="J252" s="15">
        <f>SUM(J251)</f>
        <v>1</v>
      </c>
      <c r="N252" s="92"/>
      <c r="O252" s="92"/>
      <c r="P252" s="92"/>
      <c r="Q252" s="36"/>
      <c r="R252" s="36"/>
      <c r="S252" s="59"/>
    </row>
    <row r="253" spans="1:19" s="61" customFormat="1" x14ac:dyDescent="0.25">
      <c r="A253" s="23" t="s">
        <v>153</v>
      </c>
      <c r="B253" s="23" t="s">
        <v>16</v>
      </c>
      <c r="C253" s="23" t="s">
        <v>19</v>
      </c>
      <c r="D253" s="78" t="s">
        <v>332</v>
      </c>
      <c r="E253" s="24"/>
      <c r="F253" s="25"/>
      <c r="G253" s="25"/>
      <c r="H253" s="25"/>
      <c r="I253" s="25"/>
      <c r="J253" s="62"/>
      <c r="K253" s="62">
        <f>J256</f>
        <v>6</v>
      </c>
      <c r="L253" s="62">
        <v>23.15</v>
      </c>
      <c r="M253" s="62">
        <f>ROUND(K253*L253,2)</f>
        <v>138.9</v>
      </c>
      <c r="N253" s="92"/>
      <c r="O253" s="92"/>
      <c r="P253" s="92"/>
      <c r="Q253" s="36"/>
      <c r="R253" s="36"/>
      <c r="S253" s="59"/>
    </row>
    <row r="254" spans="1:19" s="61" customFormat="1" ht="40.5" customHeight="1" x14ac:dyDescent="0.25">
      <c r="D254" s="73" t="s">
        <v>542</v>
      </c>
      <c r="N254" s="92"/>
      <c r="O254" s="92"/>
      <c r="P254" s="92"/>
      <c r="Q254" s="36"/>
      <c r="R254" s="36"/>
      <c r="S254" s="59"/>
    </row>
    <row r="255" spans="1:19" s="61" customFormat="1" outlineLevel="1" x14ac:dyDescent="0.25">
      <c r="D255" s="81"/>
      <c r="F255" s="61">
        <v>6</v>
      </c>
      <c r="G255" s="67">
        <v>0</v>
      </c>
      <c r="H255" s="67">
        <v>0</v>
      </c>
      <c r="I255" s="67">
        <v>0</v>
      </c>
      <c r="J255" s="67">
        <f t="shared" ref="J255" si="18">OR(F255&lt;&gt;0,G255&lt;&gt;0,H255&lt;&gt;0,I255&lt;&gt;0)*(F255 + (F255 = 0))*(G255 + (G255 = 0))*(H255 + (H255 = 0))*(I255 + (I255 = 0))</f>
        <v>6</v>
      </c>
      <c r="N255" s="92"/>
      <c r="O255" s="92"/>
      <c r="P255" s="92"/>
      <c r="Q255" s="36"/>
      <c r="R255" s="36"/>
      <c r="S255" s="59"/>
    </row>
    <row r="256" spans="1:19" s="61" customFormat="1" outlineLevel="1" x14ac:dyDescent="0.25">
      <c r="D256" s="81"/>
      <c r="G256" s="67"/>
      <c r="H256" s="67"/>
      <c r="I256" s="67"/>
      <c r="J256" s="67">
        <f>SUM(J255)</f>
        <v>6</v>
      </c>
      <c r="N256" s="92"/>
      <c r="O256" s="92"/>
      <c r="P256" s="92"/>
      <c r="Q256" s="36"/>
      <c r="R256" s="36"/>
      <c r="S256" s="59"/>
    </row>
    <row r="257" spans="1:19" s="61" customFormat="1" x14ac:dyDescent="0.25">
      <c r="A257" s="23" t="s">
        <v>154</v>
      </c>
      <c r="B257" s="23" t="s">
        <v>16</v>
      </c>
      <c r="C257" s="23" t="s">
        <v>19</v>
      </c>
      <c r="D257" s="78" t="s">
        <v>331</v>
      </c>
      <c r="E257" s="24"/>
      <c r="F257" s="25"/>
      <c r="G257" s="25"/>
      <c r="H257" s="25"/>
      <c r="I257" s="25"/>
      <c r="J257" s="62"/>
      <c r="K257" s="62">
        <f>J261</f>
        <v>2</v>
      </c>
      <c r="L257" s="62">
        <v>55.1</v>
      </c>
      <c r="M257" s="62">
        <f>ROUND(K257*L257,2)</f>
        <v>110.2</v>
      </c>
      <c r="N257" s="92"/>
      <c r="O257" s="92"/>
      <c r="P257" s="92"/>
      <c r="Q257" s="36"/>
      <c r="R257" s="36"/>
      <c r="S257" s="59"/>
    </row>
    <row r="258" spans="1:19" s="61" customFormat="1" ht="53.25" customHeight="1" x14ac:dyDescent="0.25">
      <c r="D258" s="73" t="s">
        <v>466</v>
      </c>
      <c r="N258" s="92"/>
      <c r="O258" s="92"/>
      <c r="P258" s="59"/>
      <c r="Q258" s="36"/>
      <c r="R258" s="92"/>
      <c r="S258" s="59"/>
    </row>
    <row r="259" spans="1:19" s="61" customFormat="1" ht="13.5" outlineLevel="1" x14ac:dyDescent="0.25">
      <c r="D259" s="73"/>
      <c r="E259" s="56" t="s">
        <v>467</v>
      </c>
      <c r="F259" s="61">
        <v>1</v>
      </c>
      <c r="G259" s="67">
        <v>0</v>
      </c>
      <c r="H259" s="67">
        <v>0</v>
      </c>
      <c r="I259" s="67">
        <v>0</v>
      </c>
      <c r="J259" s="67">
        <f t="shared" ref="J259" si="19">OR(F259&lt;&gt;0,G259&lt;&gt;0,H259&lt;&gt;0,I259&lt;&gt;0)*(F259 + (F259 = 0))*(G259 + (G259 = 0))*(H259 + (H259 = 0))*(I259 + (I259 = 0))</f>
        <v>1</v>
      </c>
      <c r="N259" s="92"/>
      <c r="O259" s="92"/>
      <c r="P259" s="92"/>
      <c r="Q259" s="36"/>
      <c r="R259" s="36"/>
      <c r="S259" s="59"/>
    </row>
    <row r="260" spans="1:19" s="61" customFormat="1" ht="13.5" outlineLevel="1" x14ac:dyDescent="0.25">
      <c r="D260" s="81"/>
      <c r="E260" s="56" t="s">
        <v>465</v>
      </c>
      <c r="F260" s="61">
        <v>1</v>
      </c>
      <c r="G260" s="67">
        <v>0</v>
      </c>
      <c r="H260" s="67">
        <v>0</v>
      </c>
      <c r="I260" s="67">
        <v>0</v>
      </c>
      <c r="J260" s="67">
        <f t="shared" ref="J260" si="20">OR(F260&lt;&gt;0,G260&lt;&gt;0,H260&lt;&gt;0,I260&lt;&gt;0)*(F260 + (F260 = 0))*(G260 + (G260 = 0))*(H260 + (H260 = 0))*(I260 + (I260 = 0))</f>
        <v>1</v>
      </c>
      <c r="N260" s="92"/>
      <c r="O260" s="92"/>
      <c r="P260" s="92"/>
      <c r="Q260" s="36"/>
      <c r="R260" s="36"/>
      <c r="S260" s="59"/>
    </row>
    <row r="261" spans="1:19" s="61" customFormat="1" ht="13.5" outlineLevel="1" x14ac:dyDescent="0.25">
      <c r="D261" s="81"/>
      <c r="E261" s="56"/>
      <c r="G261" s="67"/>
      <c r="H261" s="67"/>
      <c r="I261" s="67"/>
      <c r="J261" s="67">
        <f>SUM(J259:J260)</f>
        <v>2</v>
      </c>
      <c r="N261" s="92"/>
      <c r="O261" s="92"/>
      <c r="P261" s="92"/>
      <c r="Q261" s="36"/>
      <c r="R261" s="36"/>
      <c r="S261" s="59"/>
    </row>
    <row r="262" spans="1:19" x14ac:dyDescent="0.25">
      <c r="A262" s="23" t="s">
        <v>155</v>
      </c>
      <c r="B262" s="23" t="s">
        <v>16</v>
      </c>
      <c r="C262" s="23" t="s">
        <v>19</v>
      </c>
      <c r="D262" s="78" t="s">
        <v>217</v>
      </c>
      <c r="E262" s="24"/>
      <c r="F262" s="25"/>
      <c r="G262" s="25"/>
      <c r="H262" s="25"/>
      <c r="I262" s="25"/>
      <c r="J262" s="4"/>
      <c r="K262" s="4">
        <f>J269</f>
        <v>24</v>
      </c>
      <c r="L262" s="4">
        <v>15.74</v>
      </c>
      <c r="M262" s="4">
        <f>ROUND(K262*L262,2)</f>
        <v>377.76</v>
      </c>
      <c r="N262" s="92"/>
      <c r="O262" s="92"/>
      <c r="P262" s="92"/>
      <c r="Q262" s="36"/>
      <c r="R262" s="36"/>
      <c r="S262" s="59"/>
    </row>
    <row r="263" spans="1:19" ht="78.75" customHeight="1" x14ac:dyDescent="0.25">
      <c r="D263" s="73" t="s">
        <v>216</v>
      </c>
      <c r="N263" s="92"/>
      <c r="O263" s="92"/>
      <c r="P263" s="92"/>
      <c r="Q263" s="36"/>
      <c r="R263" s="36"/>
      <c r="S263" s="59"/>
    </row>
    <row r="264" spans="1:19" ht="13.5" outlineLevel="1" x14ac:dyDescent="0.25">
      <c r="E264" s="58" t="s">
        <v>205</v>
      </c>
      <c r="F264" s="2">
        <v>1</v>
      </c>
      <c r="G264" s="15">
        <v>0</v>
      </c>
      <c r="H264" s="15">
        <v>0</v>
      </c>
      <c r="I264" s="15">
        <v>0</v>
      </c>
      <c r="J264" s="15">
        <f t="shared" ref="J264:J266" si="21">OR(F264&lt;&gt;0,G264&lt;&gt;0,H264&lt;&gt;0,I264&lt;&gt;0)*(F264 + (F264 = 0))*(G264 + (G264 = 0))*(H264 + (H264 = 0))*(I264 + (I264 = 0))</f>
        <v>1</v>
      </c>
      <c r="N264" s="92"/>
      <c r="O264" s="92"/>
      <c r="P264" s="92"/>
      <c r="Q264" s="36"/>
      <c r="R264" s="36"/>
      <c r="S264" s="59"/>
    </row>
    <row r="265" spans="1:19" ht="13.5" outlineLevel="1" x14ac:dyDescent="0.25">
      <c r="E265" s="58" t="s">
        <v>206</v>
      </c>
      <c r="F265" s="2">
        <v>4</v>
      </c>
      <c r="G265" s="15">
        <v>0</v>
      </c>
      <c r="H265" s="15">
        <v>0</v>
      </c>
      <c r="I265" s="15">
        <v>0</v>
      </c>
      <c r="J265" s="15">
        <f t="shared" si="21"/>
        <v>4</v>
      </c>
      <c r="N265" s="92"/>
      <c r="O265" s="92"/>
      <c r="P265" s="92"/>
      <c r="Q265" s="36"/>
      <c r="R265" s="36"/>
      <c r="S265" s="59"/>
    </row>
    <row r="266" spans="1:19" ht="13.5" outlineLevel="1" x14ac:dyDescent="0.25">
      <c r="E266" s="58" t="s">
        <v>207</v>
      </c>
      <c r="F266" s="2">
        <v>11</v>
      </c>
      <c r="G266" s="15">
        <v>0</v>
      </c>
      <c r="H266" s="15">
        <v>0</v>
      </c>
      <c r="I266" s="15">
        <v>0</v>
      </c>
      <c r="J266" s="15">
        <f t="shared" si="21"/>
        <v>11</v>
      </c>
      <c r="N266" s="92"/>
      <c r="O266" s="92"/>
      <c r="P266" s="92"/>
      <c r="Q266" s="36"/>
      <c r="R266" s="36"/>
      <c r="S266" s="59"/>
    </row>
    <row r="267" spans="1:19" s="61" customFormat="1" ht="13.5" outlineLevel="1" x14ac:dyDescent="0.25">
      <c r="D267" s="81"/>
      <c r="E267" s="56" t="s">
        <v>328</v>
      </c>
      <c r="F267" s="61">
        <v>2</v>
      </c>
      <c r="G267" s="67">
        <v>0</v>
      </c>
      <c r="H267" s="67">
        <v>0</v>
      </c>
      <c r="I267" s="67">
        <v>0</v>
      </c>
      <c r="J267" s="67">
        <f t="shared" ref="J267:J268" si="22">OR(F267&lt;&gt;0,G267&lt;&gt;0,H267&lt;&gt;0,I267&lt;&gt;0)*(F267 + (F267 = 0))*(G267 + (G267 = 0))*(H267 + (H267 = 0))*(I267 + (I267 = 0))</f>
        <v>2</v>
      </c>
      <c r="N267" s="92"/>
      <c r="O267" s="92"/>
      <c r="P267" s="92"/>
      <c r="Q267" s="36"/>
      <c r="R267" s="36"/>
      <c r="S267" s="59"/>
    </row>
    <row r="268" spans="1:19" s="61" customFormat="1" ht="13.5" outlineLevel="1" x14ac:dyDescent="0.25">
      <c r="D268" s="81"/>
      <c r="E268" s="56" t="s">
        <v>329</v>
      </c>
      <c r="F268" s="61">
        <v>6</v>
      </c>
      <c r="G268" s="67">
        <v>0</v>
      </c>
      <c r="H268" s="67">
        <v>0</v>
      </c>
      <c r="I268" s="67">
        <v>0</v>
      </c>
      <c r="J268" s="67">
        <f t="shared" si="22"/>
        <v>6</v>
      </c>
      <c r="N268" s="92"/>
      <c r="O268" s="92"/>
      <c r="P268" s="92"/>
      <c r="Q268" s="36"/>
      <c r="R268" s="36"/>
      <c r="S268" s="59"/>
    </row>
    <row r="269" spans="1:19" outlineLevel="1" x14ac:dyDescent="0.25">
      <c r="J269" s="15">
        <f>SUM(J264:J268)</f>
        <v>24</v>
      </c>
      <c r="N269" s="92"/>
      <c r="O269" s="92"/>
      <c r="P269" s="92"/>
      <c r="Q269" s="36"/>
      <c r="R269" s="36"/>
      <c r="S269" s="59"/>
    </row>
    <row r="270" spans="1:19" x14ac:dyDescent="0.25">
      <c r="A270" s="23" t="s">
        <v>156</v>
      </c>
      <c r="B270" s="23" t="s">
        <v>16</v>
      </c>
      <c r="C270" s="23" t="s">
        <v>19</v>
      </c>
      <c r="D270" s="78" t="s">
        <v>220</v>
      </c>
      <c r="E270" s="24"/>
      <c r="F270" s="25"/>
      <c r="G270" s="25"/>
      <c r="H270" s="25"/>
      <c r="I270" s="25"/>
      <c r="J270" s="4"/>
      <c r="K270" s="4">
        <f>J273</f>
        <v>6</v>
      </c>
      <c r="L270" s="4">
        <v>39.58</v>
      </c>
      <c r="M270" s="4">
        <f>ROUND(K270*L270,2)</f>
        <v>237.48</v>
      </c>
      <c r="N270" s="92"/>
      <c r="O270" s="92"/>
      <c r="P270" s="92"/>
      <c r="Q270" s="36"/>
      <c r="R270" s="36"/>
      <c r="S270" s="59"/>
    </row>
    <row r="271" spans="1:19" ht="156.75" customHeight="1" x14ac:dyDescent="0.25">
      <c r="D271" s="73" t="s">
        <v>543</v>
      </c>
      <c r="N271" s="92"/>
      <c r="O271" s="92"/>
      <c r="P271" s="92"/>
      <c r="Q271" s="36"/>
      <c r="R271" s="36"/>
      <c r="S271" s="59"/>
    </row>
    <row r="272" spans="1:19" outlineLevel="1" x14ac:dyDescent="0.25">
      <c r="F272" s="2">
        <v>6</v>
      </c>
      <c r="G272" s="15">
        <v>0</v>
      </c>
      <c r="H272" s="15">
        <v>0</v>
      </c>
      <c r="I272" s="15">
        <v>0</v>
      </c>
      <c r="J272" s="15">
        <f t="shared" ref="J272" si="23">OR(F272&lt;&gt;0,G272&lt;&gt;0,H272&lt;&gt;0,I272&lt;&gt;0)*(F272 + (F272 = 0))*(G272 + (G272 = 0))*(H272 + (H272 = 0))*(I272 + (I272 = 0))</f>
        <v>6</v>
      </c>
      <c r="N272" s="92"/>
      <c r="O272" s="92"/>
      <c r="P272" s="92"/>
      <c r="Q272" s="36"/>
      <c r="R272" s="36"/>
      <c r="S272" s="59"/>
    </row>
    <row r="273" spans="1:19" outlineLevel="1" x14ac:dyDescent="0.25">
      <c r="G273" s="15"/>
      <c r="H273" s="15"/>
      <c r="I273" s="15"/>
      <c r="J273" s="15">
        <f>SUM(J272)</f>
        <v>6</v>
      </c>
      <c r="N273" s="92"/>
      <c r="O273" s="92"/>
      <c r="P273" s="92"/>
      <c r="Q273" s="36"/>
      <c r="R273" s="36"/>
      <c r="S273" s="59"/>
    </row>
    <row r="274" spans="1:19" x14ac:dyDescent="0.25">
      <c r="A274" s="23" t="s">
        <v>157</v>
      </c>
      <c r="B274" s="23" t="s">
        <v>16</v>
      </c>
      <c r="C274" s="23" t="s">
        <v>19</v>
      </c>
      <c r="D274" s="78" t="s">
        <v>468</v>
      </c>
      <c r="E274" s="24"/>
      <c r="F274" s="25"/>
      <c r="G274" s="25"/>
      <c r="H274" s="25"/>
      <c r="I274" s="25"/>
      <c r="J274" s="4"/>
      <c r="K274" s="4">
        <f>J277</f>
        <v>4</v>
      </c>
      <c r="L274" s="4">
        <v>51.65</v>
      </c>
      <c r="M274" s="4">
        <f>ROUND(K274*L274,2)</f>
        <v>206.6</v>
      </c>
      <c r="N274" s="92"/>
      <c r="O274" s="92"/>
      <c r="P274" s="92"/>
      <c r="Q274" s="36"/>
      <c r="R274" s="36"/>
      <c r="S274" s="59"/>
    </row>
    <row r="275" spans="1:19" ht="156" customHeight="1" x14ac:dyDescent="0.25">
      <c r="D275" s="73" t="s">
        <v>223</v>
      </c>
      <c r="N275" s="92"/>
      <c r="O275" s="92"/>
      <c r="P275" s="92"/>
      <c r="Q275" s="36"/>
      <c r="R275" s="36"/>
      <c r="S275" s="59"/>
    </row>
    <row r="276" spans="1:19" outlineLevel="1" x14ac:dyDescent="0.25">
      <c r="F276" s="2">
        <v>4</v>
      </c>
      <c r="G276" s="15">
        <v>0</v>
      </c>
      <c r="H276" s="15">
        <v>0</v>
      </c>
      <c r="I276" s="15">
        <v>0</v>
      </c>
      <c r="J276" s="15">
        <f t="shared" ref="J276" si="24">OR(F276&lt;&gt;0,G276&lt;&gt;0,H276&lt;&gt;0,I276&lt;&gt;0)*(F276 + (F276 = 0))*(G276 + (G276 = 0))*(H276 + (H276 = 0))*(I276 + (I276 = 0))</f>
        <v>4</v>
      </c>
      <c r="N276" s="92"/>
      <c r="O276" s="92"/>
      <c r="P276" s="92"/>
      <c r="Q276" s="36"/>
      <c r="R276" s="36"/>
      <c r="S276" s="59"/>
    </row>
    <row r="277" spans="1:19" outlineLevel="1" x14ac:dyDescent="0.25">
      <c r="G277" s="15"/>
      <c r="H277" s="15"/>
      <c r="I277" s="15"/>
      <c r="J277" s="15">
        <f>SUM(J276)</f>
        <v>4</v>
      </c>
      <c r="N277" s="92"/>
      <c r="O277" s="92"/>
      <c r="P277" s="92"/>
      <c r="Q277" s="36"/>
      <c r="R277" s="36"/>
      <c r="S277" s="59"/>
    </row>
    <row r="278" spans="1:19" ht="25.5" x14ac:dyDescent="0.25">
      <c r="A278" s="23" t="s">
        <v>158</v>
      </c>
      <c r="B278" s="23" t="s">
        <v>16</v>
      </c>
      <c r="C278" s="23" t="s">
        <v>17</v>
      </c>
      <c r="D278" s="78" t="s">
        <v>224</v>
      </c>
      <c r="E278" s="24"/>
      <c r="F278" s="25"/>
      <c r="G278" s="25"/>
      <c r="H278" s="25"/>
      <c r="I278" s="25"/>
      <c r="J278" s="4"/>
      <c r="K278" s="4">
        <f>J281</f>
        <v>605.9</v>
      </c>
      <c r="L278" s="4">
        <v>2.9</v>
      </c>
      <c r="M278" s="4">
        <f>ROUND(K278*L278,2)</f>
        <v>1757.11</v>
      </c>
      <c r="N278" s="92"/>
      <c r="O278" s="92"/>
      <c r="P278" s="92"/>
      <c r="Q278" s="36"/>
      <c r="R278" s="36"/>
      <c r="S278" s="59"/>
    </row>
    <row r="279" spans="1:19" ht="156" customHeight="1" x14ac:dyDescent="0.25">
      <c r="D279" s="73" t="s">
        <v>544</v>
      </c>
      <c r="N279" s="92"/>
      <c r="O279" s="92"/>
      <c r="P279" s="92"/>
      <c r="Q279" s="36"/>
      <c r="R279" s="36"/>
      <c r="S279" s="59"/>
    </row>
    <row r="280" spans="1:19" outlineLevel="1" x14ac:dyDescent="0.25">
      <c r="F280" s="2">
        <v>1</v>
      </c>
      <c r="G280" s="15">
        <v>605.9</v>
      </c>
      <c r="H280" s="15">
        <v>0</v>
      </c>
      <c r="I280" s="15">
        <v>0</v>
      </c>
      <c r="J280" s="15">
        <f t="shared" ref="J280" si="25">OR(F280&lt;&gt;0,G280&lt;&gt;0,H280&lt;&gt;0,I280&lt;&gt;0)*(F280 + (F280 = 0))*(G280 + (G280 = 0))*(H280 + (H280 = 0))*(I280 + (I280 = 0))</f>
        <v>605.9</v>
      </c>
      <c r="N280" s="92"/>
      <c r="O280" s="92"/>
      <c r="P280" s="92"/>
      <c r="Q280" s="36"/>
      <c r="R280" s="36"/>
      <c r="S280" s="59"/>
    </row>
    <row r="281" spans="1:19" outlineLevel="1" x14ac:dyDescent="0.25">
      <c r="G281" s="15"/>
      <c r="H281" s="15"/>
      <c r="I281" s="15"/>
      <c r="J281" s="15">
        <f>SUM(J280)</f>
        <v>605.9</v>
      </c>
      <c r="N281" s="92"/>
      <c r="O281" s="92"/>
      <c r="P281" s="92"/>
      <c r="Q281" s="36"/>
      <c r="R281" s="36"/>
      <c r="S281" s="59"/>
    </row>
    <row r="282" spans="1:19" x14ac:dyDescent="0.25">
      <c r="A282" s="23" t="s">
        <v>159</v>
      </c>
      <c r="B282" s="23" t="s">
        <v>16</v>
      </c>
      <c r="C282" s="23" t="s">
        <v>17</v>
      </c>
      <c r="D282" s="78" t="s">
        <v>227</v>
      </c>
      <c r="E282" s="24"/>
      <c r="F282" s="25"/>
      <c r="G282" s="25"/>
      <c r="H282" s="25"/>
      <c r="I282" s="25"/>
      <c r="J282" s="4"/>
      <c r="K282" s="4">
        <f>J285</f>
        <v>15</v>
      </c>
      <c r="L282" s="4">
        <v>21.77</v>
      </c>
      <c r="M282" s="4">
        <f>ROUND(K282*L282,2)</f>
        <v>326.55</v>
      </c>
      <c r="N282" s="92"/>
      <c r="O282" s="92"/>
      <c r="P282" s="92"/>
      <c r="Q282" s="36"/>
      <c r="R282" s="36"/>
      <c r="S282" s="59"/>
    </row>
    <row r="283" spans="1:19" ht="27.75" customHeight="1" x14ac:dyDescent="0.25">
      <c r="D283" s="73" t="s">
        <v>226</v>
      </c>
      <c r="N283" s="92"/>
      <c r="O283" s="92"/>
      <c r="P283" s="92"/>
      <c r="Q283" s="36"/>
      <c r="R283" s="36"/>
      <c r="S283" s="59"/>
    </row>
    <row r="284" spans="1:19" outlineLevel="1" x14ac:dyDescent="0.25">
      <c r="F284" s="2">
        <v>1</v>
      </c>
      <c r="G284" s="15">
        <v>15</v>
      </c>
      <c r="H284" s="15">
        <v>0</v>
      </c>
      <c r="I284" s="15">
        <v>0</v>
      </c>
      <c r="J284" s="15">
        <f t="shared" ref="J284" si="26">OR(F284&lt;&gt;0,G284&lt;&gt;0,H284&lt;&gt;0,I284&lt;&gt;0)*(F284 + (F284 = 0))*(G284 + (G284 = 0))*(H284 + (H284 = 0))*(I284 + (I284 = 0))</f>
        <v>15</v>
      </c>
      <c r="N284" s="92"/>
      <c r="O284" s="92"/>
      <c r="P284" s="92"/>
      <c r="Q284" s="36"/>
      <c r="R284" s="36"/>
      <c r="S284" s="59"/>
    </row>
    <row r="285" spans="1:19" outlineLevel="1" x14ac:dyDescent="0.25">
      <c r="G285" s="15"/>
      <c r="H285" s="15"/>
      <c r="I285" s="15"/>
      <c r="J285" s="15">
        <f>SUM(J284)</f>
        <v>15</v>
      </c>
      <c r="N285" s="92"/>
      <c r="O285" s="92"/>
      <c r="P285" s="92"/>
      <c r="Q285" s="36"/>
      <c r="R285" s="36"/>
      <c r="S285" s="59"/>
    </row>
    <row r="286" spans="1:19" x14ac:dyDescent="0.25">
      <c r="A286" s="23" t="s">
        <v>272</v>
      </c>
      <c r="B286" s="23" t="s">
        <v>16</v>
      </c>
      <c r="C286" s="23" t="s">
        <v>19</v>
      </c>
      <c r="D286" s="78" t="s">
        <v>228</v>
      </c>
      <c r="E286" s="24"/>
      <c r="F286" s="25"/>
      <c r="G286" s="25"/>
      <c r="H286" s="25"/>
      <c r="I286" s="25"/>
      <c r="J286" s="4"/>
      <c r="K286" s="4">
        <f>J289</f>
        <v>1</v>
      </c>
      <c r="L286" s="4">
        <v>28.32</v>
      </c>
      <c r="M286" s="4">
        <f>ROUND(K286*L286,2)</f>
        <v>28.32</v>
      </c>
      <c r="N286" s="92"/>
      <c r="O286" s="92"/>
      <c r="P286" s="92"/>
      <c r="Q286" s="36"/>
      <c r="R286" s="36"/>
      <c r="S286" s="59"/>
    </row>
    <row r="287" spans="1:19" ht="222" customHeight="1" x14ac:dyDescent="0.25">
      <c r="D287" s="54" t="s">
        <v>545</v>
      </c>
      <c r="N287" s="111"/>
      <c r="O287" s="92"/>
      <c r="P287" s="92"/>
      <c r="Q287" s="36"/>
      <c r="R287" s="36"/>
      <c r="S287" s="59"/>
    </row>
    <row r="288" spans="1:19" outlineLevel="1" x14ac:dyDescent="0.25">
      <c r="F288" s="2">
        <v>1</v>
      </c>
      <c r="G288" s="15">
        <v>0</v>
      </c>
      <c r="H288" s="15">
        <v>0</v>
      </c>
      <c r="I288" s="15">
        <v>0</v>
      </c>
      <c r="J288" s="15">
        <f t="shared" ref="J288" si="27">OR(F288&lt;&gt;0,G288&lt;&gt;0,H288&lt;&gt;0,I288&lt;&gt;0)*(F288 + (F288 = 0))*(G288 + (G288 = 0))*(H288 + (H288 = 0))*(I288 + (I288 = 0))</f>
        <v>1</v>
      </c>
      <c r="N288" s="92"/>
      <c r="O288" s="92"/>
      <c r="P288" s="92"/>
      <c r="Q288" s="36"/>
      <c r="R288" s="36"/>
      <c r="S288" s="59"/>
    </row>
    <row r="289" spans="1:19" outlineLevel="1" x14ac:dyDescent="0.25">
      <c r="G289" s="15"/>
      <c r="H289" s="15"/>
      <c r="I289" s="15"/>
      <c r="J289" s="15">
        <f>SUM(J288)</f>
        <v>1</v>
      </c>
      <c r="N289" s="92"/>
      <c r="O289" s="92"/>
      <c r="P289" s="92"/>
      <c r="Q289" s="36"/>
      <c r="R289" s="36"/>
      <c r="S289" s="59"/>
    </row>
    <row r="290" spans="1:19" x14ac:dyDescent="0.25">
      <c r="A290" s="23" t="s">
        <v>273</v>
      </c>
      <c r="B290" s="23" t="s">
        <v>16</v>
      </c>
      <c r="C290" s="23" t="s">
        <v>19</v>
      </c>
      <c r="D290" s="78" t="s">
        <v>230</v>
      </c>
      <c r="E290" s="24"/>
      <c r="F290" s="25"/>
      <c r="G290" s="25"/>
      <c r="H290" s="25"/>
      <c r="I290" s="25"/>
      <c r="J290" s="4"/>
      <c r="K290" s="4">
        <f>J293</f>
        <v>2</v>
      </c>
      <c r="L290" s="4">
        <v>46.42</v>
      </c>
      <c r="M290" s="4">
        <f>ROUND(K290*L290,2)</f>
        <v>92.84</v>
      </c>
      <c r="N290" s="92"/>
      <c r="O290" s="92"/>
      <c r="P290" s="92"/>
      <c r="Q290" s="36"/>
      <c r="R290" s="36"/>
      <c r="S290" s="59"/>
    </row>
    <row r="291" spans="1:19" ht="237" customHeight="1" x14ac:dyDescent="0.25">
      <c r="D291" s="54" t="s">
        <v>585</v>
      </c>
      <c r="N291" s="92"/>
      <c r="O291" s="92"/>
      <c r="P291" s="92"/>
      <c r="Q291" s="36"/>
      <c r="R291" s="36"/>
      <c r="S291" s="59"/>
    </row>
    <row r="292" spans="1:19" outlineLevel="1" x14ac:dyDescent="0.25">
      <c r="F292" s="2">
        <v>2</v>
      </c>
      <c r="G292" s="15">
        <v>0</v>
      </c>
      <c r="H292" s="15">
        <v>0</v>
      </c>
      <c r="I292" s="15">
        <v>0</v>
      </c>
      <c r="J292" s="15">
        <f t="shared" ref="J292" si="28">OR(F292&lt;&gt;0,G292&lt;&gt;0,H292&lt;&gt;0,I292&lt;&gt;0)*(F292 + (F292 = 0))*(G292 + (G292 = 0))*(H292 + (H292 = 0))*(I292 + (I292 = 0))</f>
        <v>2</v>
      </c>
      <c r="N292" s="92"/>
      <c r="O292" s="92"/>
      <c r="P292" s="92"/>
      <c r="Q292" s="36"/>
      <c r="R292" s="36"/>
      <c r="S292" s="59"/>
    </row>
    <row r="293" spans="1:19" outlineLevel="1" x14ac:dyDescent="0.25">
      <c r="G293" s="15"/>
      <c r="H293" s="15"/>
      <c r="I293" s="15"/>
      <c r="J293" s="15">
        <f>SUM(J292)</f>
        <v>2</v>
      </c>
      <c r="N293" s="92"/>
      <c r="O293" s="92"/>
      <c r="P293" s="92"/>
      <c r="Q293" s="36"/>
      <c r="R293" s="36"/>
      <c r="S293" s="59"/>
    </row>
    <row r="294" spans="1:19" x14ac:dyDescent="0.25">
      <c r="A294" s="23" t="s">
        <v>274</v>
      </c>
      <c r="B294" s="23" t="s">
        <v>16</v>
      </c>
      <c r="C294" s="23" t="s">
        <v>19</v>
      </c>
      <c r="D294" s="78" t="s">
        <v>232</v>
      </c>
      <c r="E294" s="24"/>
      <c r="F294" s="25"/>
      <c r="G294" s="25"/>
      <c r="H294" s="25"/>
      <c r="I294" s="25"/>
      <c r="J294" s="4"/>
      <c r="K294" s="4">
        <f>J297</f>
        <v>2</v>
      </c>
      <c r="L294" s="4">
        <v>64.400000000000006</v>
      </c>
      <c r="M294" s="4">
        <f>ROUND(K294*L294,2)</f>
        <v>128.80000000000001</v>
      </c>
      <c r="N294" s="92"/>
      <c r="O294" s="92"/>
      <c r="P294" s="92"/>
      <c r="Q294" s="36"/>
      <c r="R294" s="36"/>
      <c r="S294" s="59"/>
    </row>
    <row r="295" spans="1:19" ht="235.5" customHeight="1" x14ac:dyDescent="0.25">
      <c r="D295" s="54" t="s">
        <v>546</v>
      </c>
      <c r="N295" s="92"/>
      <c r="O295" s="92"/>
      <c r="P295" s="92"/>
      <c r="Q295" s="36"/>
      <c r="R295" s="36"/>
      <c r="S295" s="59"/>
    </row>
    <row r="296" spans="1:19" outlineLevel="1" x14ac:dyDescent="0.25">
      <c r="F296" s="2">
        <v>2</v>
      </c>
      <c r="G296" s="15">
        <v>0</v>
      </c>
      <c r="H296" s="15">
        <v>0</v>
      </c>
      <c r="I296" s="15">
        <v>0</v>
      </c>
      <c r="J296" s="15">
        <f t="shared" ref="J296" si="29">OR(F296&lt;&gt;0,G296&lt;&gt;0,H296&lt;&gt;0,I296&lt;&gt;0)*(F296 + (F296 = 0))*(G296 + (G296 = 0))*(H296 + (H296 = 0))*(I296 + (I296 = 0))</f>
        <v>2</v>
      </c>
      <c r="N296" s="92"/>
      <c r="O296" s="92"/>
      <c r="P296" s="92"/>
      <c r="Q296" s="36"/>
      <c r="R296" s="36"/>
      <c r="S296" s="59"/>
    </row>
    <row r="297" spans="1:19" outlineLevel="1" x14ac:dyDescent="0.25">
      <c r="G297" s="15"/>
      <c r="H297" s="15"/>
      <c r="I297" s="15"/>
      <c r="J297" s="15">
        <f>SUM(J296)</f>
        <v>2</v>
      </c>
      <c r="N297" s="92"/>
      <c r="O297" s="92"/>
      <c r="P297" s="92"/>
      <c r="Q297" s="36"/>
      <c r="R297" s="36"/>
      <c r="S297" s="59"/>
    </row>
    <row r="298" spans="1:19" x14ac:dyDescent="0.25">
      <c r="A298" s="23" t="s">
        <v>335</v>
      </c>
      <c r="B298" s="23" t="s">
        <v>16</v>
      </c>
      <c r="C298" s="23" t="s">
        <v>19</v>
      </c>
      <c r="D298" s="78" t="s">
        <v>477</v>
      </c>
      <c r="E298" s="24"/>
      <c r="F298" s="25"/>
      <c r="G298" s="25"/>
      <c r="H298" s="25"/>
      <c r="I298" s="25"/>
      <c r="J298" s="4"/>
      <c r="K298" s="4">
        <f>J301</f>
        <v>3</v>
      </c>
      <c r="L298" s="4">
        <v>223.75</v>
      </c>
      <c r="M298" s="4">
        <f>ROUND(K298*L298,2)</f>
        <v>671.25</v>
      </c>
      <c r="N298" s="92"/>
      <c r="O298" s="92"/>
      <c r="P298" s="92"/>
      <c r="Q298" s="36"/>
      <c r="R298" s="36"/>
      <c r="S298" s="59"/>
    </row>
    <row r="299" spans="1:19" ht="288.75" customHeight="1" x14ac:dyDescent="0.25">
      <c r="D299" s="54" t="s">
        <v>547</v>
      </c>
      <c r="N299" s="92"/>
      <c r="O299" s="92"/>
      <c r="P299" s="92"/>
      <c r="Q299" s="36"/>
      <c r="R299" s="36"/>
      <c r="S299" s="59"/>
    </row>
    <row r="300" spans="1:19" outlineLevel="1" x14ac:dyDescent="0.25">
      <c r="F300" s="2">
        <v>3</v>
      </c>
      <c r="G300" s="15">
        <v>0</v>
      </c>
      <c r="H300" s="15">
        <v>0</v>
      </c>
      <c r="I300" s="15">
        <v>0</v>
      </c>
      <c r="J300" s="15">
        <f t="shared" ref="J300" si="30">OR(F300&lt;&gt;0,G300&lt;&gt;0,H300&lt;&gt;0,I300&lt;&gt;0)*(F300 + (F300 = 0))*(G300 + (G300 = 0))*(H300 + (H300 = 0))*(I300 + (I300 = 0))</f>
        <v>3</v>
      </c>
      <c r="N300" s="92"/>
      <c r="O300" s="92"/>
      <c r="P300" s="92"/>
      <c r="Q300" s="36"/>
      <c r="R300" s="36"/>
      <c r="S300" s="59"/>
    </row>
    <row r="301" spans="1:19" outlineLevel="1" x14ac:dyDescent="0.25">
      <c r="G301" s="15"/>
      <c r="H301" s="15"/>
      <c r="I301" s="15"/>
      <c r="J301" s="15">
        <f>SUM(J300)</f>
        <v>3</v>
      </c>
      <c r="N301" s="92"/>
      <c r="O301" s="92"/>
      <c r="P301" s="92"/>
      <c r="Q301" s="36"/>
      <c r="R301" s="36"/>
      <c r="S301" s="59"/>
    </row>
    <row r="302" spans="1:19" x14ac:dyDescent="0.25">
      <c r="A302" s="23" t="s">
        <v>336</v>
      </c>
      <c r="B302" s="23" t="s">
        <v>16</v>
      </c>
      <c r="C302" s="23" t="s">
        <v>19</v>
      </c>
      <c r="D302" s="78" t="s">
        <v>478</v>
      </c>
      <c r="E302" s="24"/>
      <c r="F302" s="25"/>
      <c r="G302" s="25"/>
      <c r="H302" s="25"/>
      <c r="I302" s="25"/>
      <c r="J302" s="4"/>
      <c r="K302" s="4">
        <f>J305</f>
        <v>3</v>
      </c>
      <c r="L302" s="4">
        <v>170.38</v>
      </c>
      <c r="M302" s="4">
        <f>ROUND(K302*L302,2)</f>
        <v>511.14</v>
      </c>
      <c r="N302" s="92"/>
      <c r="O302" s="92"/>
      <c r="P302" s="92"/>
      <c r="Q302" s="36"/>
      <c r="R302" s="36"/>
      <c r="S302" s="59"/>
    </row>
    <row r="303" spans="1:19" ht="287.25" customHeight="1" x14ac:dyDescent="0.25">
      <c r="D303" s="54" t="s">
        <v>548</v>
      </c>
      <c r="N303" s="92"/>
      <c r="O303" s="92"/>
      <c r="P303" s="92"/>
      <c r="Q303" s="36"/>
      <c r="R303" s="36"/>
      <c r="S303" s="59"/>
    </row>
    <row r="304" spans="1:19" outlineLevel="1" x14ac:dyDescent="0.25">
      <c r="F304" s="2">
        <v>3</v>
      </c>
      <c r="G304" s="15">
        <v>0</v>
      </c>
      <c r="H304" s="15">
        <v>0</v>
      </c>
      <c r="I304" s="15">
        <v>0</v>
      </c>
      <c r="J304" s="15">
        <f t="shared" ref="J304" si="31">OR(F304&lt;&gt;0,G304&lt;&gt;0,H304&lt;&gt;0,I304&lt;&gt;0)*(F304 + (F304 = 0))*(G304 + (G304 = 0))*(H304 + (H304 = 0))*(I304 + (I304 = 0))</f>
        <v>3</v>
      </c>
      <c r="N304" s="92"/>
      <c r="O304" s="92"/>
      <c r="P304" s="92"/>
      <c r="Q304" s="36"/>
      <c r="R304" s="36"/>
      <c r="S304" s="59"/>
    </row>
    <row r="305" spans="1:19" ht="3.75" customHeight="1" outlineLevel="1" x14ac:dyDescent="0.25">
      <c r="G305" s="15"/>
      <c r="H305" s="15"/>
      <c r="I305" s="15"/>
      <c r="J305" s="15">
        <f>SUM(J304)</f>
        <v>3</v>
      </c>
      <c r="N305" s="92"/>
      <c r="O305" s="92"/>
      <c r="P305" s="92"/>
      <c r="Q305" s="36"/>
      <c r="R305" s="36"/>
      <c r="S305" s="59"/>
    </row>
    <row r="306" spans="1:19" s="61" customFormat="1" ht="25.5" x14ac:dyDescent="0.25">
      <c r="A306" s="23" t="s">
        <v>481</v>
      </c>
      <c r="B306" s="23" t="s">
        <v>16</v>
      </c>
      <c r="C306" s="23" t="s">
        <v>19</v>
      </c>
      <c r="D306" s="63" t="s">
        <v>473</v>
      </c>
      <c r="E306" s="24"/>
      <c r="F306" s="25"/>
      <c r="G306" s="25"/>
      <c r="H306" s="25"/>
      <c r="I306" s="25"/>
      <c r="J306" s="62"/>
      <c r="K306" s="62">
        <f>J309</f>
        <v>5</v>
      </c>
      <c r="L306" s="62">
        <v>60</v>
      </c>
      <c r="M306" s="62">
        <f>ROUND(K306*L306,2)</f>
        <v>300</v>
      </c>
      <c r="N306" s="92"/>
      <c r="O306" s="92"/>
      <c r="P306" s="92"/>
      <c r="Q306" s="36"/>
      <c r="R306" s="36"/>
      <c r="S306" s="59"/>
    </row>
    <row r="307" spans="1:19" s="61" customFormat="1" ht="159.75" customHeight="1" x14ac:dyDescent="0.25">
      <c r="D307" s="98" t="s">
        <v>562</v>
      </c>
      <c r="N307" s="92"/>
      <c r="O307" s="92"/>
      <c r="P307" s="92"/>
      <c r="Q307" s="36"/>
      <c r="R307" s="36"/>
      <c r="S307" s="59"/>
    </row>
    <row r="308" spans="1:19" s="61" customFormat="1" outlineLevel="1" x14ac:dyDescent="0.25">
      <c r="F308" s="61">
        <v>5</v>
      </c>
      <c r="G308" s="67">
        <v>0</v>
      </c>
      <c r="H308" s="67">
        <v>0</v>
      </c>
      <c r="I308" s="67">
        <v>0</v>
      </c>
      <c r="J308" s="67">
        <f t="shared" ref="J308" si="32">OR(F308&lt;&gt;0,G308&lt;&gt;0,H308&lt;&gt;0,I308&lt;&gt;0)*(F308 + (F308 = 0))*(G308 + (G308 = 0))*(H308 + (H308 = 0))*(I308 + (I308 = 0))</f>
        <v>5</v>
      </c>
      <c r="N308" s="92"/>
      <c r="O308" s="92"/>
      <c r="P308" s="92"/>
      <c r="Q308" s="36"/>
      <c r="R308" s="36"/>
      <c r="S308" s="59"/>
    </row>
    <row r="309" spans="1:19" s="61" customFormat="1" outlineLevel="1" x14ac:dyDescent="0.25">
      <c r="G309" s="67"/>
      <c r="H309" s="67"/>
      <c r="I309" s="67"/>
      <c r="J309" s="67">
        <f>SUM(J308)</f>
        <v>5</v>
      </c>
      <c r="N309" s="92"/>
      <c r="O309" s="92"/>
      <c r="P309" s="92"/>
      <c r="Q309" s="36"/>
      <c r="R309" s="36"/>
      <c r="S309" s="59"/>
    </row>
    <row r="310" spans="1:19" s="61" customFormat="1" x14ac:dyDescent="0.25">
      <c r="A310" s="23" t="s">
        <v>482</v>
      </c>
      <c r="B310" s="23" t="s">
        <v>16</v>
      </c>
      <c r="C310" s="23" t="s">
        <v>19</v>
      </c>
      <c r="D310" s="99" t="s">
        <v>474</v>
      </c>
      <c r="E310" s="24"/>
      <c r="F310" s="25"/>
      <c r="G310" s="25"/>
      <c r="H310" s="25"/>
      <c r="I310" s="25"/>
      <c r="J310" s="62"/>
      <c r="K310" s="62">
        <f>J313</f>
        <v>6</v>
      </c>
      <c r="L310" s="62">
        <v>60</v>
      </c>
      <c r="M310" s="62">
        <f>ROUND(K310*L310,2)</f>
        <v>360</v>
      </c>
      <c r="N310" s="92"/>
      <c r="O310" s="92"/>
      <c r="P310" s="92"/>
      <c r="Q310" s="36"/>
      <c r="R310" s="36"/>
      <c r="S310" s="59"/>
    </row>
    <row r="311" spans="1:19" s="61" customFormat="1" ht="132.75" customHeight="1" x14ac:dyDescent="0.25">
      <c r="D311" s="98" t="s">
        <v>563</v>
      </c>
      <c r="N311" s="92"/>
      <c r="O311" s="92"/>
      <c r="P311" s="92"/>
      <c r="Q311" s="36"/>
      <c r="R311" s="36"/>
      <c r="S311" s="59"/>
    </row>
    <row r="312" spans="1:19" s="61" customFormat="1" outlineLevel="1" x14ac:dyDescent="0.25">
      <c r="F312" s="61">
        <v>6</v>
      </c>
      <c r="G312" s="67">
        <v>0</v>
      </c>
      <c r="H312" s="67">
        <v>0</v>
      </c>
      <c r="I312" s="67">
        <v>0</v>
      </c>
      <c r="J312" s="67">
        <f t="shared" ref="J312" si="33">OR(F312&lt;&gt;0,G312&lt;&gt;0,H312&lt;&gt;0,I312&lt;&gt;0)*(F312 + (F312 = 0))*(G312 + (G312 = 0))*(H312 + (H312 = 0))*(I312 + (I312 = 0))</f>
        <v>6</v>
      </c>
      <c r="N312" s="92"/>
      <c r="O312" s="92"/>
      <c r="P312" s="92"/>
      <c r="Q312" s="36"/>
      <c r="R312" s="36"/>
      <c r="S312" s="59"/>
    </row>
    <row r="313" spans="1:19" s="61" customFormat="1" outlineLevel="1" x14ac:dyDescent="0.25">
      <c r="G313" s="67"/>
      <c r="H313" s="67"/>
      <c r="I313" s="67"/>
      <c r="J313" s="67">
        <f>SUM(J312)</f>
        <v>6</v>
      </c>
      <c r="N313" s="92"/>
      <c r="O313" s="92"/>
      <c r="P313" s="92"/>
      <c r="Q313" s="36"/>
      <c r="R313" s="36"/>
      <c r="S313" s="59"/>
    </row>
    <row r="314" spans="1:19" x14ac:dyDescent="0.25">
      <c r="A314" s="23" t="s">
        <v>483</v>
      </c>
      <c r="B314" s="23" t="s">
        <v>16</v>
      </c>
      <c r="C314" s="23" t="s">
        <v>19</v>
      </c>
      <c r="D314" s="78" t="s">
        <v>343</v>
      </c>
      <c r="E314" s="24"/>
      <c r="F314" s="25"/>
      <c r="G314" s="25"/>
      <c r="H314" s="25"/>
      <c r="I314" s="25"/>
      <c r="J314" s="62"/>
      <c r="K314" s="62">
        <f>J317</f>
        <v>1</v>
      </c>
      <c r="L314" s="62">
        <v>735.59</v>
      </c>
      <c r="M314" s="62">
        <f>ROUND(K314*L314,2)</f>
        <v>735.59</v>
      </c>
      <c r="N314" s="92"/>
      <c r="O314" s="92"/>
      <c r="P314" s="92"/>
      <c r="Q314" s="36"/>
      <c r="R314" s="36"/>
      <c r="S314" s="59"/>
    </row>
    <row r="315" spans="1:19" ht="159.75" customHeight="1" x14ac:dyDescent="0.25">
      <c r="A315" s="61"/>
      <c r="B315" s="61"/>
      <c r="C315" s="61"/>
      <c r="D315" s="73" t="s">
        <v>564</v>
      </c>
      <c r="E315" s="61"/>
      <c r="F315" s="61"/>
      <c r="G315" s="61"/>
      <c r="H315" s="61"/>
      <c r="I315" s="61"/>
      <c r="J315" s="61"/>
      <c r="K315" s="61"/>
      <c r="L315" s="61"/>
      <c r="M315" s="61"/>
      <c r="N315" s="92"/>
      <c r="O315" s="92"/>
      <c r="P315" s="92"/>
      <c r="Q315" s="36"/>
      <c r="R315" s="36"/>
      <c r="S315" s="59"/>
    </row>
    <row r="316" spans="1:19" outlineLevel="1" x14ac:dyDescent="0.25">
      <c r="A316" s="61"/>
      <c r="B316" s="61"/>
      <c r="C316" s="61"/>
      <c r="E316" s="61"/>
      <c r="F316" s="61">
        <v>1</v>
      </c>
      <c r="G316" s="67">
        <v>0</v>
      </c>
      <c r="H316" s="67">
        <v>0</v>
      </c>
      <c r="I316" s="67">
        <v>0</v>
      </c>
      <c r="J316" s="67">
        <f t="shared" ref="J316" si="34">OR(F316&lt;&gt;0,G316&lt;&gt;0,H316&lt;&gt;0,I316&lt;&gt;0)*(F316 + (F316 = 0))*(G316 + (G316 = 0))*(H316 + (H316 = 0))*(I316 + (I316 = 0))</f>
        <v>1</v>
      </c>
      <c r="K316" s="61"/>
      <c r="L316" s="61"/>
      <c r="M316" s="61"/>
      <c r="N316" s="92"/>
      <c r="O316" s="92"/>
      <c r="P316" s="92"/>
      <c r="Q316" s="36"/>
      <c r="R316" s="36"/>
      <c r="S316" s="59"/>
    </row>
    <row r="317" spans="1:19" outlineLevel="1" x14ac:dyDescent="0.25">
      <c r="A317" s="61"/>
      <c r="B317" s="61"/>
      <c r="C317" s="61"/>
      <c r="E317" s="61"/>
      <c r="F317" s="61"/>
      <c r="G317" s="67"/>
      <c r="H317" s="67"/>
      <c r="I317" s="67"/>
      <c r="J317" s="67">
        <f>SUM(J316)</f>
        <v>1</v>
      </c>
      <c r="K317" s="61"/>
      <c r="L317" s="61"/>
      <c r="M317" s="61"/>
      <c r="N317" s="92"/>
      <c r="O317" s="92"/>
      <c r="P317" s="92"/>
      <c r="Q317" s="36"/>
      <c r="R317" s="36"/>
      <c r="S317" s="59"/>
    </row>
    <row r="318" spans="1:19" x14ac:dyDescent="0.25">
      <c r="A318" s="23" t="s">
        <v>484</v>
      </c>
      <c r="B318" s="23" t="s">
        <v>16</v>
      </c>
      <c r="C318" s="23" t="s">
        <v>19</v>
      </c>
      <c r="D318" s="78" t="s">
        <v>476</v>
      </c>
      <c r="E318" s="24"/>
      <c r="F318" s="25"/>
      <c r="G318" s="25"/>
      <c r="H318" s="25"/>
      <c r="I318" s="25"/>
      <c r="J318" s="62"/>
      <c r="K318" s="62">
        <f>J321</f>
        <v>1</v>
      </c>
      <c r="L318" s="62">
        <v>520</v>
      </c>
      <c r="M318" s="62">
        <f>ROUND(K318*L318,2)</f>
        <v>520</v>
      </c>
      <c r="N318" s="92"/>
      <c r="O318" s="113"/>
      <c r="P318" s="92"/>
      <c r="Q318" s="36"/>
      <c r="R318" s="36"/>
      <c r="S318" s="59"/>
    </row>
    <row r="319" spans="1:19" ht="130.5" customHeight="1" x14ac:dyDescent="0.25">
      <c r="A319" s="61"/>
      <c r="B319" s="61"/>
      <c r="C319" s="61"/>
      <c r="D319" s="60" t="s">
        <v>475</v>
      </c>
      <c r="E319" s="61"/>
      <c r="F319" s="61"/>
      <c r="G319" s="61"/>
      <c r="H319" s="61"/>
      <c r="I319" s="61"/>
      <c r="J319" s="61"/>
      <c r="K319" s="61"/>
      <c r="L319" s="61"/>
      <c r="M319" s="61"/>
      <c r="N319" s="92"/>
      <c r="O319" s="92"/>
      <c r="P319" s="92"/>
      <c r="Q319" s="36"/>
      <c r="R319" s="36"/>
      <c r="S319" s="59"/>
    </row>
    <row r="320" spans="1:19" outlineLevel="1" x14ac:dyDescent="0.25">
      <c r="F320" s="2">
        <v>1</v>
      </c>
      <c r="G320" s="15">
        <v>0</v>
      </c>
      <c r="H320" s="15">
        <v>0</v>
      </c>
      <c r="I320" s="15">
        <v>0</v>
      </c>
      <c r="J320" s="15">
        <f t="shared" ref="J320" si="35">OR(F320&lt;&gt;0,G320&lt;&gt;0,H320&lt;&gt;0,I320&lt;&gt;0)*(F320 + (F320 = 0))*(G320 + (G320 = 0))*(H320 + (H320 = 0))*(I320 + (I320 = 0))</f>
        <v>1</v>
      </c>
      <c r="N320" s="92"/>
      <c r="O320" s="92"/>
      <c r="P320" s="92"/>
      <c r="Q320" s="36"/>
      <c r="R320" s="36"/>
      <c r="S320" s="59"/>
    </row>
    <row r="321" spans="1:19" outlineLevel="1" x14ac:dyDescent="0.25">
      <c r="G321" s="15"/>
      <c r="H321" s="15"/>
      <c r="I321" s="15"/>
      <c r="J321" s="15">
        <f>SUM(J320)</f>
        <v>1</v>
      </c>
      <c r="N321" s="92"/>
      <c r="O321" s="92"/>
      <c r="P321" s="92"/>
      <c r="Q321" s="36"/>
      <c r="R321" s="36"/>
      <c r="S321" s="59"/>
    </row>
    <row r="322" spans="1:19" s="61" customFormat="1" x14ac:dyDescent="0.25">
      <c r="D322" s="81"/>
      <c r="G322" s="67"/>
      <c r="H322" s="67"/>
      <c r="I322" s="67"/>
      <c r="J322" s="67"/>
      <c r="N322" s="92"/>
      <c r="O322" s="92"/>
      <c r="P322" s="92"/>
      <c r="Q322" s="36"/>
      <c r="R322" s="36"/>
      <c r="S322" s="59"/>
    </row>
    <row r="323" spans="1:19" s="61" customFormat="1" x14ac:dyDescent="0.25">
      <c r="D323" s="81"/>
      <c r="G323" s="67"/>
      <c r="H323" s="67"/>
      <c r="I323" s="67"/>
      <c r="J323" s="67"/>
      <c r="N323" s="92"/>
      <c r="O323" s="92"/>
      <c r="P323" s="92"/>
      <c r="Q323" s="36"/>
      <c r="R323" s="36"/>
      <c r="S323" s="59"/>
    </row>
    <row r="324" spans="1:19" x14ac:dyDescent="0.25">
      <c r="A324" s="119">
        <v>7</v>
      </c>
      <c r="B324" s="16" t="s">
        <v>14</v>
      </c>
      <c r="C324" s="16" t="s">
        <v>15</v>
      </c>
      <c r="D324" s="77" t="s">
        <v>75</v>
      </c>
      <c r="E324" s="18"/>
      <c r="F324" s="19"/>
      <c r="G324" s="19"/>
      <c r="H324" s="19"/>
      <c r="I324" s="19"/>
      <c r="J324" s="19"/>
      <c r="K324" s="20"/>
      <c r="L324" s="21"/>
      <c r="M324" s="22">
        <f>SUM(M325:M347)</f>
        <v>5126.7</v>
      </c>
      <c r="N324" s="92"/>
      <c r="O324" s="92"/>
      <c r="P324" s="92"/>
      <c r="Q324" s="36"/>
      <c r="R324" s="36"/>
      <c r="S324" s="59"/>
    </row>
    <row r="325" spans="1:19" x14ac:dyDescent="0.25">
      <c r="A325" s="23" t="s">
        <v>95</v>
      </c>
      <c r="B325" s="23" t="s">
        <v>16</v>
      </c>
      <c r="C325" s="23" t="s">
        <v>19</v>
      </c>
      <c r="D325" s="78" t="s">
        <v>242</v>
      </c>
      <c r="E325" s="24"/>
      <c r="F325" s="25"/>
      <c r="G325" s="25"/>
      <c r="H325" s="25"/>
      <c r="I325" s="25"/>
      <c r="J325" s="4"/>
      <c r="K325" s="4">
        <f>J333</f>
        <v>195</v>
      </c>
      <c r="L325" s="4">
        <v>3.06</v>
      </c>
      <c r="M325" s="4">
        <f>ROUND(K325*L325,2)</f>
        <v>596.70000000000005</v>
      </c>
      <c r="N325" s="92"/>
      <c r="O325" s="92"/>
      <c r="P325" s="92"/>
      <c r="Q325" s="36"/>
      <c r="R325" s="36"/>
      <c r="S325" s="59"/>
    </row>
    <row r="326" spans="1:19" ht="66.75" customHeight="1" x14ac:dyDescent="0.25">
      <c r="D326" s="73" t="s">
        <v>243</v>
      </c>
      <c r="N326" s="92"/>
      <c r="O326" s="92"/>
      <c r="P326" s="92"/>
      <c r="Q326" s="36"/>
      <c r="R326" s="36"/>
      <c r="S326" s="59"/>
    </row>
    <row r="327" spans="1:19" ht="13.5" outlineLevel="1" x14ac:dyDescent="0.25">
      <c r="E327" s="58" t="s">
        <v>244</v>
      </c>
      <c r="F327" s="61">
        <v>1</v>
      </c>
      <c r="G327" s="67">
        <v>15</v>
      </c>
      <c r="H327" s="15">
        <v>0</v>
      </c>
      <c r="I327" s="15">
        <v>0</v>
      </c>
      <c r="J327" s="15">
        <f>OR(F327&lt;&gt;0,G327&lt;&gt;0,H327&lt;&gt;0,I327&lt;&gt;0)*(F327 + (F327 = 0))*(G327 + (G327 = 0))*(H327 + (H327 = 0))*(I327 + (I327 = 0))</f>
        <v>15</v>
      </c>
      <c r="N327" s="92"/>
      <c r="O327" s="92"/>
      <c r="P327" s="92"/>
      <c r="Q327" s="36"/>
      <c r="R327" s="36"/>
      <c r="S327" s="59"/>
    </row>
    <row r="328" spans="1:19" s="61" customFormat="1" ht="13.5" outlineLevel="1" x14ac:dyDescent="0.25">
      <c r="D328" s="81"/>
      <c r="E328" s="58" t="s">
        <v>479</v>
      </c>
      <c r="F328" s="61">
        <v>1</v>
      </c>
      <c r="G328" s="67">
        <v>10</v>
      </c>
      <c r="H328" s="67">
        <v>0</v>
      </c>
      <c r="I328" s="67">
        <v>0</v>
      </c>
      <c r="J328" s="67">
        <f>OR(F328&lt;&gt;0,G328&lt;&gt;0,H328&lt;&gt;0,I328&lt;&gt;0)*(F328 + (F328 = 0))*(G328 + (G328 = 0))*(H328 + (H328 = 0))*(I328 + (I328 = 0))</f>
        <v>10</v>
      </c>
      <c r="N328" s="92"/>
      <c r="O328" s="92"/>
      <c r="P328" s="92"/>
      <c r="Q328" s="36"/>
      <c r="R328" s="36"/>
      <c r="S328" s="59"/>
    </row>
    <row r="329" spans="1:19" s="61" customFormat="1" ht="13.5" outlineLevel="1" x14ac:dyDescent="0.25">
      <c r="D329" s="81"/>
      <c r="E329" s="58" t="s">
        <v>480</v>
      </c>
      <c r="F329" s="61">
        <v>3</v>
      </c>
      <c r="G329" s="67">
        <v>15</v>
      </c>
      <c r="H329" s="67">
        <v>0</v>
      </c>
      <c r="I329" s="67">
        <v>0</v>
      </c>
      <c r="J329" s="67">
        <f>OR(F329&lt;&gt;0,G329&lt;&gt;0,H329&lt;&gt;0,I329&lt;&gt;0)*(F329 + (F329 = 0))*(G329 + (G329 = 0))*(H329 + (H329 = 0))*(I329 + (I329 = 0))</f>
        <v>45</v>
      </c>
      <c r="N329" s="92"/>
      <c r="O329" s="92"/>
      <c r="P329" s="92"/>
      <c r="Q329" s="36"/>
      <c r="R329" s="36"/>
      <c r="S329" s="59"/>
    </row>
    <row r="330" spans="1:19" ht="13.5" outlineLevel="1" x14ac:dyDescent="0.25">
      <c r="E330" s="58" t="s">
        <v>245</v>
      </c>
      <c r="F330" s="61">
        <v>3</v>
      </c>
      <c r="G330" s="67">
        <v>15</v>
      </c>
      <c r="H330" s="15">
        <v>0</v>
      </c>
      <c r="I330" s="15">
        <v>0</v>
      </c>
      <c r="J330" s="15">
        <f t="shared" ref="J330:J332" si="36">OR(F330&lt;&gt;0,G330&lt;&gt;0,H330&lt;&gt;0,I330&lt;&gt;0)*(F330 + (F330 = 0))*(G330 + (G330 = 0))*(H330 + (H330 = 0))*(I330 + (I330 = 0))</f>
        <v>45</v>
      </c>
      <c r="N330" s="92"/>
      <c r="O330" s="92"/>
      <c r="P330" s="92"/>
      <c r="Q330" s="36"/>
      <c r="R330" s="36"/>
      <c r="S330" s="59"/>
    </row>
    <row r="331" spans="1:19" ht="13.5" outlineLevel="1" x14ac:dyDescent="0.25">
      <c r="E331" s="58" t="s">
        <v>246</v>
      </c>
      <c r="F331" s="61">
        <v>3</v>
      </c>
      <c r="G331" s="67">
        <v>20</v>
      </c>
      <c r="H331" s="15">
        <v>0</v>
      </c>
      <c r="I331" s="15">
        <v>0</v>
      </c>
      <c r="J331" s="15">
        <f t="shared" si="36"/>
        <v>60</v>
      </c>
      <c r="N331" s="92"/>
      <c r="O331" s="92"/>
      <c r="P331" s="92"/>
      <c r="Q331" s="36"/>
      <c r="R331" s="36"/>
      <c r="S331" s="59"/>
    </row>
    <row r="332" spans="1:19" ht="13.5" outlineLevel="1" x14ac:dyDescent="0.25">
      <c r="E332" s="58" t="s">
        <v>247</v>
      </c>
      <c r="F332" s="61">
        <v>1</v>
      </c>
      <c r="G332" s="67">
        <v>20</v>
      </c>
      <c r="H332" s="15">
        <v>0</v>
      </c>
      <c r="I332" s="15">
        <v>0</v>
      </c>
      <c r="J332" s="15">
        <f t="shared" si="36"/>
        <v>20</v>
      </c>
      <c r="N332" s="92"/>
      <c r="O332" s="92"/>
      <c r="P332" s="92"/>
      <c r="Q332" s="36"/>
      <c r="R332" s="36"/>
      <c r="S332" s="59"/>
    </row>
    <row r="333" spans="1:19" outlineLevel="1" x14ac:dyDescent="0.25">
      <c r="J333" s="15">
        <f>SUM(J327:J332)</f>
        <v>195</v>
      </c>
      <c r="N333" s="92"/>
      <c r="O333" s="92"/>
      <c r="P333" s="92"/>
      <c r="Q333" s="36"/>
      <c r="R333" s="36"/>
      <c r="S333" s="59"/>
    </row>
    <row r="334" spans="1:19" x14ac:dyDescent="0.25">
      <c r="A334" s="23" t="s">
        <v>96</v>
      </c>
      <c r="B334" s="23" t="s">
        <v>16</v>
      </c>
      <c r="C334" s="23" t="s">
        <v>19</v>
      </c>
      <c r="D334" s="78" t="s">
        <v>470</v>
      </c>
      <c r="E334" s="24"/>
      <c r="F334" s="25"/>
      <c r="G334" s="25"/>
      <c r="H334" s="25"/>
      <c r="I334" s="25"/>
      <c r="J334" s="4"/>
      <c r="K334" s="4">
        <f>J339</f>
        <v>1</v>
      </c>
      <c r="L334" s="4">
        <v>3900</v>
      </c>
      <c r="M334" s="4">
        <f>ROUND(K334*L334,2)</f>
        <v>3900</v>
      </c>
      <c r="N334" s="92"/>
      <c r="O334" s="92"/>
      <c r="P334" s="92"/>
      <c r="Q334" s="36"/>
      <c r="R334" s="36"/>
      <c r="S334" s="59"/>
    </row>
    <row r="335" spans="1:19" ht="409.5" customHeight="1" x14ac:dyDescent="0.25">
      <c r="D335" s="123" t="s">
        <v>549</v>
      </c>
      <c r="N335" s="92"/>
      <c r="O335" s="92"/>
      <c r="P335" s="92"/>
      <c r="Q335" s="36"/>
      <c r="R335" s="110"/>
      <c r="S335" s="59"/>
    </row>
    <row r="336" spans="1:19" s="61" customFormat="1" ht="324.75" customHeight="1" x14ac:dyDescent="0.25">
      <c r="D336" s="123"/>
      <c r="N336" s="92"/>
      <c r="O336" s="92"/>
      <c r="P336" s="92"/>
      <c r="Q336" s="36"/>
      <c r="R336" s="110"/>
      <c r="S336" s="59"/>
    </row>
    <row r="337" spans="1:19" s="61" customFormat="1" ht="99.75" customHeight="1" x14ac:dyDescent="0.25">
      <c r="D337" s="123"/>
      <c r="N337" s="92"/>
      <c r="O337" s="92"/>
      <c r="P337" s="92"/>
      <c r="Q337" s="36"/>
      <c r="R337" s="87"/>
      <c r="S337" s="59"/>
    </row>
    <row r="338" spans="1:19" ht="12.75" customHeight="1" outlineLevel="1" x14ac:dyDescent="0.25">
      <c r="F338" s="2">
        <v>1</v>
      </c>
      <c r="G338" s="15">
        <v>0</v>
      </c>
      <c r="H338" s="15">
        <v>0</v>
      </c>
      <c r="I338" s="15">
        <v>0</v>
      </c>
      <c r="J338" s="15">
        <f t="shared" ref="J338" si="37">OR(F338&lt;&gt;0,G338&lt;&gt;0,H338&lt;&gt;0,I338&lt;&gt;0)*(F338 + (F338 = 0))*(G338 + (G338 = 0))*(H338 + (H338 = 0))*(I338 + (I338 = 0))</f>
        <v>1</v>
      </c>
      <c r="N338" s="92"/>
      <c r="O338" s="92"/>
      <c r="P338" s="92"/>
      <c r="Q338" s="36"/>
      <c r="R338" s="36"/>
      <c r="S338" s="59"/>
    </row>
    <row r="339" spans="1:19" outlineLevel="1" x14ac:dyDescent="0.25">
      <c r="G339" s="15"/>
      <c r="H339" s="15"/>
      <c r="I339" s="15"/>
      <c r="J339" s="15">
        <f>SUM(J338)</f>
        <v>1</v>
      </c>
      <c r="N339" s="92"/>
      <c r="O339" s="92"/>
      <c r="P339" s="92"/>
      <c r="Q339" s="36"/>
      <c r="R339" s="36"/>
      <c r="S339" s="59"/>
    </row>
    <row r="340" spans="1:19" s="61" customFormat="1" x14ac:dyDescent="0.25">
      <c r="A340" s="23" t="s">
        <v>344</v>
      </c>
      <c r="B340" s="23" t="s">
        <v>16</v>
      </c>
      <c r="C340" s="23" t="s">
        <v>19</v>
      </c>
      <c r="D340" s="78" t="s">
        <v>345</v>
      </c>
      <c r="E340" s="24"/>
      <c r="F340" s="25"/>
      <c r="G340" s="25"/>
      <c r="H340" s="25"/>
      <c r="I340" s="25"/>
      <c r="J340" s="62"/>
      <c r="K340" s="62">
        <f>J343</f>
        <v>1</v>
      </c>
      <c r="L340" s="62">
        <v>380</v>
      </c>
      <c r="M340" s="62">
        <f>ROUND(K340*L340,2)</f>
        <v>380</v>
      </c>
      <c r="N340" s="92"/>
      <c r="O340" s="92"/>
      <c r="P340" s="92"/>
      <c r="Q340" s="36"/>
      <c r="R340" s="36"/>
      <c r="S340" s="59"/>
    </row>
    <row r="341" spans="1:19" s="61" customFormat="1" ht="59.45" customHeight="1" x14ac:dyDescent="0.25">
      <c r="D341" s="73" t="s">
        <v>469</v>
      </c>
      <c r="E341" s="60"/>
      <c r="F341" s="60"/>
      <c r="G341" s="60"/>
      <c r="H341" s="60"/>
      <c r="I341" s="60"/>
      <c r="J341" s="60"/>
      <c r="K341" s="60"/>
      <c r="L341" s="60"/>
      <c r="M341" s="60"/>
      <c r="N341" s="92"/>
      <c r="O341" s="92"/>
      <c r="P341" s="92"/>
      <c r="Q341" s="36"/>
      <c r="R341" s="36"/>
      <c r="S341" s="59"/>
    </row>
    <row r="342" spans="1:19" s="61" customFormat="1" outlineLevel="1" x14ac:dyDescent="0.25">
      <c r="D342" s="81"/>
      <c r="F342" s="61">
        <v>1</v>
      </c>
      <c r="G342" s="67">
        <v>0</v>
      </c>
      <c r="H342" s="67">
        <v>0</v>
      </c>
      <c r="I342" s="67">
        <v>0</v>
      </c>
      <c r="J342" s="67">
        <f t="shared" ref="J342" si="38">OR(F342&lt;&gt;0,G342&lt;&gt;0,H342&lt;&gt;0,I342&lt;&gt;0)*(F342 + (F342 = 0))*(G342 + (G342 = 0))*(H342 + (H342 = 0))*(I342 + (I342 = 0))</f>
        <v>1</v>
      </c>
      <c r="N342" s="92"/>
      <c r="O342" s="92"/>
      <c r="P342" s="92"/>
      <c r="Q342" s="36"/>
      <c r="R342" s="36"/>
      <c r="S342" s="59"/>
    </row>
    <row r="343" spans="1:19" s="61" customFormat="1" outlineLevel="1" x14ac:dyDescent="0.25">
      <c r="D343" s="81"/>
      <c r="G343" s="67"/>
      <c r="H343" s="67"/>
      <c r="I343" s="67"/>
      <c r="J343" s="67">
        <f>SUM(J342)</f>
        <v>1</v>
      </c>
      <c r="N343" s="92"/>
      <c r="O343" s="92"/>
      <c r="P343" s="92"/>
      <c r="Q343" s="36"/>
      <c r="R343" s="36"/>
      <c r="S343" s="59"/>
    </row>
    <row r="344" spans="1:19" s="61" customFormat="1" x14ac:dyDescent="0.25">
      <c r="A344" s="23" t="s">
        <v>346</v>
      </c>
      <c r="B344" s="23" t="s">
        <v>16</v>
      </c>
      <c r="C344" s="23" t="s">
        <v>19</v>
      </c>
      <c r="D344" s="78" t="s">
        <v>347</v>
      </c>
      <c r="E344" s="24"/>
      <c r="F344" s="25"/>
      <c r="G344" s="25"/>
      <c r="H344" s="25"/>
      <c r="I344" s="25"/>
      <c r="J344" s="62"/>
      <c r="K344" s="62">
        <f>J347</f>
        <v>1</v>
      </c>
      <c r="L344" s="62">
        <v>250</v>
      </c>
      <c r="M344" s="62">
        <f>ROUND(K344*L344,2)</f>
        <v>250</v>
      </c>
      <c r="N344" s="92"/>
      <c r="O344" s="92"/>
      <c r="P344" s="111"/>
      <c r="Q344" s="36"/>
      <c r="R344" s="36"/>
      <c r="S344" s="59"/>
    </row>
    <row r="345" spans="1:19" s="61" customFormat="1" x14ac:dyDescent="0.25">
      <c r="D345" s="73" t="s">
        <v>348</v>
      </c>
      <c r="E345" s="60"/>
      <c r="F345" s="60"/>
      <c r="G345" s="60"/>
      <c r="H345" s="60"/>
      <c r="I345" s="60"/>
      <c r="J345" s="60"/>
      <c r="K345" s="60"/>
      <c r="L345" s="60"/>
      <c r="M345" s="60"/>
      <c r="N345" s="92"/>
      <c r="O345" s="92"/>
      <c r="P345" s="92"/>
      <c r="Q345" s="36"/>
      <c r="R345" s="36"/>
      <c r="S345" s="59"/>
    </row>
    <row r="346" spans="1:19" s="61" customFormat="1" outlineLevel="1" x14ac:dyDescent="0.25">
      <c r="D346" s="81"/>
      <c r="F346" s="61">
        <v>1</v>
      </c>
      <c r="G346" s="67">
        <v>0</v>
      </c>
      <c r="H346" s="67">
        <v>0</v>
      </c>
      <c r="I346" s="67">
        <v>0</v>
      </c>
      <c r="J346" s="67">
        <f t="shared" ref="J346" si="39">OR(F346&lt;&gt;0,G346&lt;&gt;0,H346&lt;&gt;0,I346&lt;&gt;0)*(F346 + (F346 = 0))*(G346 + (G346 = 0))*(H346 + (H346 = 0))*(I346 + (I346 = 0))</f>
        <v>1</v>
      </c>
      <c r="N346" s="92"/>
      <c r="O346" s="92"/>
      <c r="P346" s="92"/>
      <c r="Q346" s="36"/>
      <c r="R346" s="36"/>
      <c r="S346" s="59"/>
    </row>
    <row r="347" spans="1:19" s="61" customFormat="1" outlineLevel="1" x14ac:dyDescent="0.25">
      <c r="D347" s="81"/>
      <c r="G347" s="67"/>
      <c r="H347" s="67"/>
      <c r="I347" s="67"/>
      <c r="J347" s="67">
        <f>SUM(J346)</f>
        <v>1</v>
      </c>
      <c r="N347" s="92"/>
      <c r="O347" s="92"/>
      <c r="P347" s="92"/>
      <c r="Q347" s="36"/>
      <c r="R347" s="36"/>
      <c r="S347" s="59"/>
    </row>
    <row r="348" spans="1:19" s="61" customFormat="1" x14ac:dyDescent="0.25">
      <c r="D348" s="81"/>
      <c r="G348" s="67"/>
      <c r="H348" s="67"/>
      <c r="I348" s="67"/>
      <c r="J348" s="67"/>
      <c r="N348" s="92"/>
      <c r="O348" s="92"/>
      <c r="P348" s="92"/>
      <c r="Q348" s="36"/>
      <c r="R348" s="36"/>
      <c r="S348" s="59"/>
    </row>
    <row r="349" spans="1:19" s="61" customFormat="1" x14ac:dyDescent="0.25">
      <c r="D349" s="81"/>
      <c r="G349" s="67"/>
      <c r="H349" s="67"/>
      <c r="I349" s="67"/>
      <c r="J349" s="67"/>
      <c r="N349" s="92"/>
      <c r="O349" s="92"/>
      <c r="P349" s="92"/>
      <c r="Q349" s="36"/>
      <c r="R349" s="36"/>
      <c r="S349" s="59"/>
    </row>
    <row r="350" spans="1:19" x14ac:dyDescent="0.25">
      <c r="A350" s="119">
        <v>8</v>
      </c>
      <c r="B350" s="16" t="s">
        <v>14</v>
      </c>
      <c r="C350" s="16" t="s">
        <v>15</v>
      </c>
      <c r="D350" s="77" t="s">
        <v>76</v>
      </c>
      <c r="E350" s="18"/>
      <c r="F350" s="19"/>
      <c r="G350" s="19"/>
      <c r="H350" s="19"/>
      <c r="I350" s="19"/>
      <c r="J350" s="19"/>
      <c r="K350" s="20"/>
      <c r="L350" s="21"/>
      <c r="M350" s="22">
        <f>SUM(M351:M391)</f>
        <v>1705.88</v>
      </c>
      <c r="N350" s="92"/>
      <c r="O350" s="92"/>
      <c r="P350" s="92"/>
      <c r="Q350" s="36"/>
      <c r="R350" s="36"/>
      <c r="S350" s="59"/>
    </row>
    <row r="351" spans="1:19" x14ac:dyDescent="0.25">
      <c r="A351" s="23" t="s">
        <v>98</v>
      </c>
      <c r="B351" s="23" t="s">
        <v>16</v>
      </c>
      <c r="C351" s="23" t="s">
        <v>19</v>
      </c>
      <c r="D351" s="78" t="s">
        <v>254</v>
      </c>
      <c r="E351" s="24"/>
      <c r="F351" s="25"/>
      <c r="G351" s="25"/>
      <c r="H351" s="25"/>
      <c r="I351" s="25"/>
      <c r="J351" s="4"/>
      <c r="K351" s="4">
        <f>J354</f>
        <v>4</v>
      </c>
      <c r="L351" s="4">
        <v>115.14</v>
      </c>
      <c r="M351" s="4">
        <f>ROUND(K351*L351,2)</f>
        <v>460.56</v>
      </c>
      <c r="N351" s="92"/>
      <c r="O351" s="92"/>
      <c r="P351" s="92"/>
      <c r="Q351" s="36"/>
      <c r="R351" s="36"/>
      <c r="S351" s="59"/>
    </row>
    <row r="352" spans="1:19" ht="40.5" customHeight="1" x14ac:dyDescent="0.25">
      <c r="D352" s="73" t="s">
        <v>255</v>
      </c>
      <c r="N352" s="92"/>
      <c r="O352" s="92"/>
      <c r="P352" s="92"/>
      <c r="Q352" s="36"/>
      <c r="R352" s="36"/>
      <c r="S352" s="59"/>
    </row>
    <row r="353" spans="1:19" outlineLevel="1" x14ac:dyDescent="0.25">
      <c r="F353" s="2">
        <v>4</v>
      </c>
      <c r="G353" s="15">
        <v>0</v>
      </c>
      <c r="H353" s="15">
        <v>0</v>
      </c>
      <c r="I353" s="15">
        <v>0</v>
      </c>
      <c r="J353" s="15">
        <f>OR(F353&lt;&gt;0,G353&lt;&gt;0,H353&lt;&gt;0,I353&lt;&gt;0)*(F353 + (F353 = 0))*(G353 + (G353 = 0))*(H353 + (H353 = 0))*(I353 + (I353 = 0))</f>
        <v>4</v>
      </c>
      <c r="N353" s="92"/>
      <c r="O353" s="92"/>
      <c r="P353" s="92"/>
      <c r="Q353" s="36"/>
      <c r="R353" s="36"/>
      <c r="S353" s="59"/>
    </row>
    <row r="354" spans="1:19" outlineLevel="1" x14ac:dyDescent="0.25">
      <c r="J354" s="15">
        <f>SUM(J353)</f>
        <v>4</v>
      </c>
      <c r="N354" s="92"/>
      <c r="O354" s="92"/>
      <c r="P354" s="92"/>
      <c r="Q354" s="36"/>
      <c r="R354" s="36"/>
      <c r="S354" s="59"/>
    </row>
    <row r="355" spans="1:19" s="61" customFormat="1" x14ac:dyDescent="0.25">
      <c r="A355" s="23" t="s">
        <v>99</v>
      </c>
      <c r="B355" s="23" t="s">
        <v>16</v>
      </c>
      <c r="C355" s="23" t="s">
        <v>19</v>
      </c>
      <c r="D355" s="78" t="s">
        <v>488</v>
      </c>
      <c r="E355" s="24"/>
      <c r="F355" s="25"/>
      <c r="G355" s="25"/>
      <c r="H355" s="25"/>
      <c r="I355" s="25"/>
      <c r="J355" s="62"/>
      <c r="K355" s="62">
        <f>J358</f>
        <v>1</v>
      </c>
      <c r="L355" s="62">
        <v>62.86</v>
      </c>
      <c r="M355" s="62">
        <f>ROUND(K355*L355,2)</f>
        <v>62.86</v>
      </c>
      <c r="N355" s="92"/>
      <c r="O355" s="92"/>
      <c r="P355" s="92"/>
      <c r="Q355" s="112"/>
      <c r="R355" s="36"/>
      <c r="S355" s="59"/>
    </row>
    <row r="356" spans="1:19" s="61" customFormat="1" ht="80.25" customHeight="1" x14ac:dyDescent="0.25">
      <c r="D356" s="73" t="s">
        <v>550</v>
      </c>
      <c r="N356" s="92"/>
      <c r="O356" s="92"/>
      <c r="P356" s="92"/>
      <c r="Q356" s="36"/>
      <c r="R356" s="108"/>
      <c r="S356" s="59"/>
    </row>
    <row r="357" spans="1:19" s="61" customFormat="1" outlineLevel="1" x14ac:dyDescent="0.25">
      <c r="D357" s="81"/>
      <c r="F357" s="61">
        <v>1</v>
      </c>
      <c r="G357" s="67">
        <v>0</v>
      </c>
      <c r="H357" s="67">
        <v>0</v>
      </c>
      <c r="I357" s="67">
        <v>0</v>
      </c>
      <c r="J357" s="67">
        <f>OR(F357&lt;&gt;0,G357&lt;&gt;0,H357&lt;&gt;0,I357&lt;&gt;0)*(F357 + (F357 = 0))*(G357 + (G357 = 0))*(H357 + (H357 = 0))*(I357 + (I357 = 0))</f>
        <v>1</v>
      </c>
      <c r="N357" s="92"/>
      <c r="O357" s="92"/>
      <c r="P357" s="92"/>
      <c r="Q357" s="36"/>
      <c r="R357" s="36"/>
      <c r="S357" s="59"/>
    </row>
    <row r="358" spans="1:19" s="61" customFormat="1" outlineLevel="1" x14ac:dyDescent="0.25">
      <c r="D358" s="81"/>
      <c r="J358" s="67">
        <f>SUM(J357)</f>
        <v>1</v>
      </c>
      <c r="N358" s="92"/>
      <c r="O358" s="92"/>
      <c r="P358" s="92"/>
      <c r="Q358" s="36"/>
      <c r="R358" s="36"/>
      <c r="S358" s="59"/>
    </row>
    <row r="359" spans="1:19" s="61" customFormat="1" x14ac:dyDescent="0.25">
      <c r="A359" s="23" t="s">
        <v>100</v>
      </c>
      <c r="B359" s="23" t="s">
        <v>16</v>
      </c>
      <c r="C359" s="23" t="s">
        <v>19</v>
      </c>
      <c r="D359" s="78" t="s">
        <v>351</v>
      </c>
      <c r="E359" s="24"/>
      <c r="F359" s="25"/>
      <c r="G359" s="25"/>
      <c r="H359" s="25"/>
      <c r="I359" s="25"/>
      <c r="J359" s="62"/>
      <c r="K359" s="62">
        <f>J362</f>
        <v>1</v>
      </c>
      <c r="L359" s="62">
        <v>113.4</v>
      </c>
      <c r="M359" s="62">
        <f>ROUND(K359*L359,2)</f>
        <v>113.4</v>
      </c>
      <c r="N359" s="92"/>
      <c r="O359" s="92"/>
      <c r="P359" s="92"/>
      <c r="Q359" s="36"/>
      <c r="R359" s="36"/>
      <c r="S359" s="59"/>
    </row>
    <row r="360" spans="1:19" s="61" customFormat="1" ht="78.75" customHeight="1" x14ac:dyDescent="0.25">
      <c r="D360" s="73" t="s">
        <v>489</v>
      </c>
      <c r="N360" s="92"/>
      <c r="O360" s="92"/>
      <c r="P360" s="92"/>
      <c r="Q360" s="36"/>
      <c r="R360" s="36"/>
      <c r="S360" s="59"/>
    </row>
    <row r="361" spans="1:19" s="61" customFormat="1" outlineLevel="1" x14ac:dyDescent="0.25">
      <c r="D361" s="81"/>
      <c r="F361" s="61">
        <v>1</v>
      </c>
      <c r="G361" s="67">
        <v>0</v>
      </c>
      <c r="H361" s="67">
        <v>0</v>
      </c>
      <c r="I361" s="67">
        <v>0</v>
      </c>
      <c r="J361" s="67">
        <f>OR(F361&lt;&gt;0,G361&lt;&gt;0,H361&lt;&gt;0,I361&lt;&gt;0)*(F361 + (F361 = 0))*(G361 + (G361 = 0))*(H361 + (H361 = 0))*(I361 + (I361 = 0))</f>
        <v>1</v>
      </c>
      <c r="N361" s="92"/>
      <c r="O361" s="92"/>
      <c r="P361" s="92"/>
      <c r="Q361" s="36"/>
      <c r="R361" s="36"/>
      <c r="S361" s="59"/>
    </row>
    <row r="362" spans="1:19" s="61" customFormat="1" outlineLevel="1" x14ac:dyDescent="0.25">
      <c r="D362" s="81"/>
      <c r="J362" s="67">
        <f>SUM(J361)</f>
        <v>1</v>
      </c>
      <c r="N362" s="92"/>
      <c r="O362" s="92"/>
      <c r="P362" s="92"/>
      <c r="Q362" s="36"/>
      <c r="R362" s="36"/>
      <c r="S362" s="59"/>
    </row>
    <row r="363" spans="1:19" s="61" customFormat="1" x14ac:dyDescent="0.25">
      <c r="A363" s="23" t="s">
        <v>349</v>
      </c>
      <c r="B363" s="23" t="s">
        <v>16</v>
      </c>
      <c r="C363" s="23" t="s">
        <v>19</v>
      </c>
      <c r="D363" s="78" t="s">
        <v>492</v>
      </c>
      <c r="E363" s="24"/>
      <c r="F363" s="25"/>
      <c r="G363" s="25"/>
      <c r="H363" s="25"/>
      <c r="I363" s="25"/>
      <c r="J363" s="62"/>
      <c r="K363" s="62">
        <f>J366</f>
        <v>2</v>
      </c>
      <c r="L363" s="62">
        <v>50.71</v>
      </c>
      <c r="M363" s="62">
        <f>ROUND(K363*L363,2)</f>
        <v>101.42</v>
      </c>
      <c r="N363" s="92"/>
      <c r="O363" s="92"/>
      <c r="P363" s="92"/>
      <c r="Q363" s="117"/>
      <c r="R363" s="36"/>
      <c r="S363" s="59"/>
    </row>
    <row r="364" spans="1:19" s="61" customFormat="1" ht="106.5" customHeight="1" x14ac:dyDescent="0.25">
      <c r="D364" s="73" t="s">
        <v>490</v>
      </c>
      <c r="N364" s="92"/>
      <c r="O364" s="92"/>
      <c r="P364" s="92"/>
      <c r="Q364" s="36"/>
      <c r="R364" s="36"/>
      <c r="S364" s="59"/>
    </row>
    <row r="365" spans="1:19" s="61" customFormat="1" outlineLevel="1" x14ac:dyDescent="0.25">
      <c r="D365" s="81"/>
      <c r="F365" s="61">
        <v>2</v>
      </c>
      <c r="G365" s="67">
        <v>0</v>
      </c>
      <c r="H365" s="67">
        <v>0</v>
      </c>
      <c r="I365" s="67">
        <v>0</v>
      </c>
      <c r="J365" s="67">
        <f>OR(F365&lt;&gt;0,G365&lt;&gt;0,H365&lt;&gt;0,I365&lt;&gt;0)*(F365 + (F365 = 0))*(G365 + (G365 = 0))*(H365 + (H365 = 0))*(I365 + (I365 = 0))</f>
        <v>2</v>
      </c>
      <c r="N365" s="92"/>
      <c r="O365" s="92"/>
      <c r="P365" s="92"/>
      <c r="Q365" s="36"/>
      <c r="R365" s="36"/>
      <c r="S365" s="59"/>
    </row>
    <row r="366" spans="1:19" s="61" customFormat="1" outlineLevel="1" x14ac:dyDescent="0.25">
      <c r="D366" s="81"/>
      <c r="J366" s="67">
        <f>SUM(J365)</f>
        <v>2</v>
      </c>
      <c r="N366" s="92"/>
      <c r="O366" s="92"/>
      <c r="P366" s="92"/>
      <c r="Q366" s="36"/>
      <c r="R366" s="36"/>
      <c r="S366" s="59"/>
    </row>
    <row r="367" spans="1:19" s="61" customFormat="1" ht="12.75" customHeight="1" x14ac:dyDescent="0.25">
      <c r="A367" s="23" t="s">
        <v>350</v>
      </c>
      <c r="B367" s="23" t="s">
        <v>16</v>
      </c>
      <c r="C367" s="23" t="s">
        <v>19</v>
      </c>
      <c r="D367" s="78" t="s">
        <v>493</v>
      </c>
      <c r="E367" s="24"/>
      <c r="F367" s="25"/>
      <c r="G367" s="25"/>
      <c r="H367" s="25"/>
      <c r="I367" s="25"/>
      <c r="J367" s="62"/>
      <c r="K367" s="62">
        <f>J370</f>
        <v>1</v>
      </c>
      <c r="L367" s="62">
        <v>96.17</v>
      </c>
      <c r="M367" s="62">
        <f>ROUND(K367*L367,2)</f>
        <v>96.17</v>
      </c>
      <c r="N367" s="92"/>
      <c r="O367" s="92"/>
      <c r="P367" s="92"/>
      <c r="Q367" s="36"/>
      <c r="R367" s="36"/>
      <c r="S367" s="59"/>
    </row>
    <row r="368" spans="1:19" s="61" customFormat="1" ht="106.5" customHeight="1" x14ac:dyDescent="0.25">
      <c r="D368" s="97" t="s">
        <v>491</v>
      </c>
      <c r="N368" s="92"/>
      <c r="O368" s="92"/>
      <c r="P368" s="92"/>
      <c r="Q368" s="36"/>
      <c r="R368" s="36"/>
      <c r="S368" s="59"/>
    </row>
    <row r="369" spans="1:19" s="61" customFormat="1" outlineLevel="1" x14ac:dyDescent="0.25">
      <c r="D369" s="81"/>
      <c r="F369" s="61">
        <v>1</v>
      </c>
      <c r="G369" s="67">
        <v>0</v>
      </c>
      <c r="H369" s="67">
        <v>0</v>
      </c>
      <c r="I369" s="67">
        <v>0</v>
      </c>
      <c r="J369" s="67">
        <f>OR(F369&lt;&gt;0,G369&lt;&gt;0,H369&lt;&gt;0,I369&lt;&gt;0)*(F369 + (F369 = 0))*(G369 + (G369 = 0))*(H369 + (H369 = 0))*(I369 + (I369 = 0))</f>
        <v>1</v>
      </c>
      <c r="N369" s="92"/>
      <c r="O369" s="92"/>
      <c r="P369" s="92"/>
      <c r="Q369" s="36"/>
      <c r="R369" s="36"/>
      <c r="S369" s="59"/>
    </row>
    <row r="370" spans="1:19" s="61" customFormat="1" outlineLevel="1" x14ac:dyDescent="0.25">
      <c r="D370" s="81"/>
      <c r="J370" s="67">
        <f>SUM(J369)</f>
        <v>1</v>
      </c>
      <c r="N370" s="92"/>
      <c r="O370" s="92"/>
      <c r="P370" s="92"/>
      <c r="Q370" s="36"/>
      <c r="R370" s="36"/>
      <c r="S370" s="59"/>
    </row>
    <row r="371" spans="1:19" s="61" customFormat="1" x14ac:dyDescent="0.25">
      <c r="A371" s="23" t="s">
        <v>352</v>
      </c>
      <c r="B371" s="23" t="s">
        <v>16</v>
      </c>
      <c r="C371" s="23" t="s">
        <v>19</v>
      </c>
      <c r="D371" s="78" t="s">
        <v>258</v>
      </c>
      <c r="E371" s="24"/>
      <c r="F371" s="25"/>
      <c r="G371" s="25"/>
      <c r="H371" s="25"/>
      <c r="I371" s="25"/>
      <c r="J371" s="62"/>
      <c r="K371" s="62">
        <f>J379</f>
        <v>13</v>
      </c>
      <c r="L371" s="62">
        <v>10.83</v>
      </c>
      <c r="M371" s="62">
        <f>ROUND(K371*L371,2)</f>
        <v>140.79</v>
      </c>
      <c r="N371" s="111"/>
      <c r="O371" s="92"/>
      <c r="P371" s="92"/>
      <c r="Q371" s="36"/>
      <c r="R371" s="36"/>
      <c r="S371" s="59"/>
    </row>
    <row r="372" spans="1:19" s="61" customFormat="1" ht="66.75" customHeight="1" x14ac:dyDescent="0.25">
      <c r="D372" s="73" t="s">
        <v>551</v>
      </c>
      <c r="N372" s="92"/>
      <c r="O372" s="92"/>
      <c r="P372" s="92"/>
      <c r="Q372" s="36"/>
      <c r="R372" s="108"/>
      <c r="S372" s="59"/>
    </row>
    <row r="373" spans="1:19" s="61" customFormat="1" ht="12.75" customHeight="1" outlineLevel="1" x14ac:dyDescent="0.25">
      <c r="D373" s="73"/>
      <c r="E373" s="56" t="s">
        <v>494</v>
      </c>
      <c r="F373" s="61">
        <v>3</v>
      </c>
      <c r="G373" s="67">
        <v>0</v>
      </c>
      <c r="H373" s="67">
        <v>0</v>
      </c>
      <c r="I373" s="67">
        <v>0</v>
      </c>
      <c r="J373" s="67">
        <f t="shared" ref="J373:J378" si="40">OR(F373&lt;&gt;0,G373&lt;&gt;0,H373&lt;&gt;0,I373&lt;&gt;0)*(F373 + (F373 = 0))*(G373 + (G373 = 0))*(H373 + (H373 = 0))*(I373 + (I373 = 0))</f>
        <v>3</v>
      </c>
      <c r="N373" s="92"/>
      <c r="O373" s="92"/>
      <c r="P373" s="92"/>
      <c r="Q373" s="36"/>
      <c r="R373" s="108"/>
      <c r="S373" s="59"/>
    </row>
    <row r="374" spans="1:19" s="61" customFormat="1" ht="12.75" customHeight="1" outlineLevel="1" x14ac:dyDescent="0.25">
      <c r="D374" s="73"/>
      <c r="E374" s="56" t="s">
        <v>495</v>
      </c>
      <c r="F374" s="61">
        <v>3</v>
      </c>
      <c r="G374" s="67">
        <v>0</v>
      </c>
      <c r="H374" s="67">
        <v>0</v>
      </c>
      <c r="I374" s="67">
        <v>0</v>
      </c>
      <c r="J374" s="67">
        <f t="shared" si="40"/>
        <v>3</v>
      </c>
      <c r="N374" s="92"/>
      <c r="O374" s="92"/>
      <c r="P374" s="92"/>
      <c r="Q374" s="36"/>
      <c r="R374" s="108"/>
      <c r="S374" s="59"/>
    </row>
    <row r="375" spans="1:19" s="61" customFormat="1" ht="12.75" customHeight="1" outlineLevel="1" x14ac:dyDescent="0.25">
      <c r="D375" s="73"/>
      <c r="E375" s="56" t="s">
        <v>496</v>
      </c>
      <c r="F375" s="61">
        <v>1</v>
      </c>
      <c r="G375" s="67">
        <v>0</v>
      </c>
      <c r="H375" s="67">
        <v>0</v>
      </c>
      <c r="I375" s="67">
        <v>0</v>
      </c>
      <c r="J375" s="67">
        <f t="shared" si="40"/>
        <v>1</v>
      </c>
      <c r="N375" s="92"/>
      <c r="O375" s="92"/>
      <c r="P375" s="92"/>
      <c r="Q375" s="36"/>
      <c r="R375" s="108"/>
      <c r="S375" s="59"/>
    </row>
    <row r="376" spans="1:19" s="61" customFormat="1" ht="12.75" customHeight="1" outlineLevel="1" x14ac:dyDescent="0.25">
      <c r="D376" s="73"/>
      <c r="E376" s="56" t="s">
        <v>497</v>
      </c>
      <c r="F376" s="61">
        <v>3</v>
      </c>
      <c r="G376" s="67">
        <v>0</v>
      </c>
      <c r="H376" s="67">
        <v>0</v>
      </c>
      <c r="I376" s="67">
        <v>0</v>
      </c>
      <c r="J376" s="67">
        <f t="shared" si="40"/>
        <v>3</v>
      </c>
      <c r="N376" s="92"/>
      <c r="O376" s="92"/>
      <c r="P376" s="92"/>
      <c r="Q376" s="117"/>
      <c r="R376" s="108"/>
      <c r="S376" s="59"/>
    </row>
    <row r="377" spans="1:19" s="61" customFormat="1" ht="12.75" customHeight="1" outlineLevel="1" x14ac:dyDescent="0.25">
      <c r="D377" s="73"/>
      <c r="E377" s="56" t="s">
        <v>498</v>
      </c>
      <c r="F377" s="61">
        <v>1</v>
      </c>
      <c r="G377" s="67">
        <v>0</v>
      </c>
      <c r="H377" s="67">
        <v>0</v>
      </c>
      <c r="I377" s="67">
        <v>0</v>
      </c>
      <c r="J377" s="67">
        <f t="shared" si="40"/>
        <v>1</v>
      </c>
      <c r="N377" s="92"/>
      <c r="O377" s="92"/>
      <c r="P377" s="92"/>
      <c r="Q377" s="36"/>
      <c r="R377" s="108"/>
      <c r="S377" s="59"/>
    </row>
    <row r="378" spans="1:19" s="61" customFormat="1" ht="12.75" customHeight="1" outlineLevel="1" x14ac:dyDescent="0.25">
      <c r="D378" s="73"/>
      <c r="E378" s="56" t="s">
        <v>499</v>
      </c>
      <c r="F378" s="61">
        <v>2</v>
      </c>
      <c r="G378" s="67">
        <v>0</v>
      </c>
      <c r="H378" s="67">
        <v>0</v>
      </c>
      <c r="I378" s="67">
        <v>0</v>
      </c>
      <c r="J378" s="67">
        <f t="shared" si="40"/>
        <v>2</v>
      </c>
      <c r="N378" s="92"/>
      <c r="O378" s="92"/>
      <c r="P378" s="92"/>
      <c r="Q378" s="36"/>
      <c r="R378" s="108"/>
      <c r="S378" s="59"/>
    </row>
    <row r="379" spans="1:19" s="61" customFormat="1" outlineLevel="1" x14ac:dyDescent="0.25">
      <c r="D379" s="81"/>
      <c r="E379" s="67"/>
      <c r="G379" s="67"/>
      <c r="H379" s="67"/>
      <c r="I379" s="67"/>
      <c r="J379" s="67">
        <f>SUM(J373:J378)</f>
        <v>13</v>
      </c>
      <c r="N379" s="92"/>
      <c r="O379" s="92"/>
      <c r="P379" s="92"/>
      <c r="Q379" s="36"/>
      <c r="R379" s="36"/>
      <c r="S379" s="59"/>
    </row>
    <row r="380" spans="1:19" s="61" customFormat="1" x14ac:dyDescent="0.25">
      <c r="A380" s="23" t="s">
        <v>500</v>
      </c>
      <c r="B380" s="23" t="s">
        <v>16</v>
      </c>
      <c r="C380" s="23" t="s">
        <v>19</v>
      </c>
      <c r="D380" s="78" t="s">
        <v>353</v>
      </c>
      <c r="E380" s="24"/>
      <c r="F380" s="25"/>
      <c r="G380" s="25"/>
      <c r="H380" s="25"/>
      <c r="I380" s="25"/>
      <c r="J380" s="62"/>
      <c r="K380" s="62">
        <f>J383</f>
        <v>1</v>
      </c>
      <c r="L380" s="62">
        <v>89.9</v>
      </c>
      <c r="M380" s="62">
        <f>ROUND(K380*L380,2)</f>
        <v>89.9</v>
      </c>
      <c r="N380" s="92"/>
      <c r="O380" s="92"/>
      <c r="P380" s="92"/>
      <c r="Q380" s="36"/>
      <c r="R380" s="36"/>
      <c r="S380" s="59"/>
    </row>
    <row r="381" spans="1:19" s="61" customFormat="1" ht="171.75" customHeight="1" x14ac:dyDescent="0.25">
      <c r="D381" s="73" t="s">
        <v>354</v>
      </c>
      <c r="N381" s="92"/>
      <c r="O381" s="92"/>
      <c r="P381" s="92"/>
      <c r="Q381" s="36"/>
      <c r="R381" s="36"/>
      <c r="S381" s="59"/>
    </row>
    <row r="382" spans="1:19" s="61" customFormat="1" outlineLevel="1" x14ac:dyDescent="0.25">
      <c r="D382" s="81"/>
      <c r="F382" s="61">
        <v>1</v>
      </c>
      <c r="G382" s="67">
        <v>0</v>
      </c>
      <c r="H382" s="67">
        <v>0</v>
      </c>
      <c r="I382" s="67">
        <v>0</v>
      </c>
      <c r="J382" s="67">
        <f>OR(F382&lt;&gt;0,G382&lt;&gt;0,H382&lt;&gt;0,I382&lt;&gt;0)*(F382 + (F382 = 0))*(G382 + (G382 = 0))*(H382 + (H382 = 0))*(I382 + (I382 = 0))</f>
        <v>1</v>
      </c>
      <c r="N382" s="92"/>
      <c r="O382" s="92"/>
      <c r="P382" s="92"/>
      <c r="Q382" s="36"/>
      <c r="R382" s="36"/>
      <c r="S382" s="59"/>
    </row>
    <row r="383" spans="1:19" s="61" customFormat="1" outlineLevel="1" x14ac:dyDescent="0.25">
      <c r="D383" s="81"/>
      <c r="J383" s="67">
        <f>SUM(J382)</f>
        <v>1</v>
      </c>
      <c r="N383" s="92"/>
      <c r="O383" s="92"/>
      <c r="P383" s="92"/>
      <c r="Q383" s="36"/>
      <c r="R383" s="36"/>
      <c r="S383" s="59"/>
    </row>
    <row r="384" spans="1:19" s="61" customFormat="1" x14ac:dyDescent="0.25">
      <c r="A384" s="23" t="s">
        <v>586</v>
      </c>
      <c r="B384" s="23" t="s">
        <v>16</v>
      </c>
      <c r="C384" s="23" t="s">
        <v>19</v>
      </c>
      <c r="D384" s="63" t="s">
        <v>501</v>
      </c>
      <c r="E384" s="24"/>
      <c r="F384" s="25"/>
      <c r="G384" s="25"/>
      <c r="H384" s="25"/>
      <c r="I384" s="25"/>
      <c r="J384" s="62"/>
      <c r="K384" s="62">
        <f>J387</f>
        <v>1</v>
      </c>
      <c r="L384" s="62">
        <v>286.38</v>
      </c>
      <c r="M384" s="62">
        <f>ROUND(K384*L384,2)</f>
        <v>286.38</v>
      </c>
      <c r="N384" s="92"/>
      <c r="O384" s="92"/>
      <c r="P384" s="92"/>
      <c r="Q384" s="36"/>
      <c r="R384" s="36"/>
      <c r="S384" s="59"/>
    </row>
    <row r="385" spans="1:19" s="61" customFormat="1" ht="67.5" customHeight="1" x14ac:dyDescent="0.25">
      <c r="D385" s="60" t="s">
        <v>502</v>
      </c>
      <c r="E385" s="60"/>
      <c r="F385" s="60"/>
      <c r="G385" s="60"/>
      <c r="H385" s="60"/>
      <c r="I385" s="60"/>
      <c r="J385" s="60"/>
      <c r="K385" s="60"/>
      <c r="L385" s="60"/>
      <c r="M385" s="60"/>
      <c r="N385" s="92"/>
      <c r="O385" s="92"/>
      <c r="P385" s="92"/>
      <c r="Q385" s="36"/>
      <c r="R385" s="36"/>
      <c r="S385" s="59"/>
    </row>
    <row r="386" spans="1:19" s="61" customFormat="1" outlineLevel="1" x14ac:dyDescent="0.25">
      <c r="F386" s="61">
        <v>1</v>
      </c>
      <c r="G386" s="67">
        <v>0</v>
      </c>
      <c r="H386" s="67">
        <v>0</v>
      </c>
      <c r="I386" s="67">
        <v>0</v>
      </c>
      <c r="J386" s="67">
        <f>OR(F386&lt;&gt;0,G386&lt;&gt;0,H386&lt;&gt;0,I386&lt;&gt;0)*(F386 + (F386 = 0))*(G386 + (G386 = 0))*(H386 + (H386 = 0))*(I386 + (I386 = 0))</f>
        <v>1</v>
      </c>
      <c r="N386" s="92"/>
      <c r="O386" s="92"/>
      <c r="P386" s="92"/>
      <c r="Q386" s="36"/>
      <c r="R386" s="36"/>
      <c r="S386" s="59"/>
    </row>
    <row r="387" spans="1:19" s="61" customFormat="1" outlineLevel="1" x14ac:dyDescent="0.25">
      <c r="D387" s="26"/>
      <c r="J387" s="67">
        <f>SUM(J386)</f>
        <v>1</v>
      </c>
      <c r="N387" s="92"/>
      <c r="O387" s="92"/>
      <c r="P387" s="92"/>
      <c r="Q387" s="36"/>
      <c r="R387" s="36"/>
      <c r="S387" s="59"/>
    </row>
    <row r="388" spans="1:19" s="61" customFormat="1" x14ac:dyDescent="0.25">
      <c r="A388" s="23" t="s">
        <v>587</v>
      </c>
      <c r="B388" s="23" t="s">
        <v>16</v>
      </c>
      <c r="C388" s="23" t="s">
        <v>19</v>
      </c>
      <c r="D388" s="63" t="s">
        <v>503</v>
      </c>
      <c r="E388" s="24"/>
      <c r="F388" s="25"/>
      <c r="G388" s="25"/>
      <c r="H388" s="25"/>
      <c r="I388" s="25"/>
      <c r="J388" s="62"/>
      <c r="K388" s="62">
        <f>J391</f>
        <v>1</v>
      </c>
      <c r="L388" s="62">
        <v>354.4</v>
      </c>
      <c r="M388" s="62">
        <f>ROUND(K388*L388,2)</f>
        <v>354.4</v>
      </c>
      <c r="N388" s="92"/>
      <c r="O388" s="92"/>
      <c r="P388" s="92"/>
      <c r="Q388" s="36"/>
      <c r="R388" s="36"/>
      <c r="S388" s="59"/>
    </row>
    <row r="389" spans="1:19" s="61" customFormat="1" ht="41.25" customHeight="1" x14ac:dyDescent="0.25">
      <c r="D389" s="60" t="s">
        <v>504</v>
      </c>
      <c r="E389" s="60"/>
      <c r="F389" s="60"/>
      <c r="G389" s="60"/>
      <c r="H389" s="60"/>
      <c r="I389" s="60"/>
      <c r="J389" s="60"/>
      <c r="K389" s="60"/>
      <c r="L389" s="60"/>
      <c r="M389" s="60"/>
      <c r="N389" s="92"/>
      <c r="O389" s="92"/>
      <c r="P389" s="92"/>
      <c r="Q389" s="36"/>
      <c r="R389" s="36"/>
      <c r="S389" s="59"/>
    </row>
    <row r="390" spans="1:19" s="61" customFormat="1" outlineLevel="1" x14ac:dyDescent="0.25">
      <c r="F390" s="61">
        <v>1</v>
      </c>
      <c r="G390" s="67">
        <v>0</v>
      </c>
      <c r="H390" s="67">
        <v>0</v>
      </c>
      <c r="I390" s="67">
        <v>0</v>
      </c>
      <c r="J390" s="67">
        <f>OR(F390&lt;&gt;0,G390&lt;&gt;0,H390&lt;&gt;0,I390&lt;&gt;0)*(F390 + (F390 = 0))*(G390 + (G390 = 0))*(H390 + (H390 = 0))*(I390 + (I390 = 0))</f>
        <v>1</v>
      </c>
      <c r="N390" s="92"/>
      <c r="O390" s="92"/>
      <c r="P390" s="92"/>
      <c r="Q390" s="36"/>
      <c r="R390" s="36"/>
      <c r="S390" s="59"/>
    </row>
    <row r="391" spans="1:19" s="61" customFormat="1" outlineLevel="1" x14ac:dyDescent="0.25">
      <c r="D391" s="26"/>
      <c r="J391" s="67">
        <f>SUM(J390)</f>
        <v>1</v>
      </c>
      <c r="N391" s="92"/>
      <c r="O391" s="92"/>
      <c r="P391" s="92"/>
      <c r="Q391" s="36"/>
      <c r="R391" s="36"/>
      <c r="S391" s="59"/>
    </row>
    <row r="392" spans="1:19" s="61" customFormat="1" x14ac:dyDescent="0.25">
      <c r="D392" s="26"/>
      <c r="J392" s="67"/>
      <c r="N392" s="92"/>
      <c r="O392" s="92"/>
      <c r="P392" s="92"/>
      <c r="Q392" s="36"/>
      <c r="R392" s="36"/>
      <c r="S392" s="59"/>
    </row>
    <row r="393" spans="1:19" x14ac:dyDescent="0.25">
      <c r="G393" s="15"/>
      <c r="H393" s="15"/>
      <c r="I393" s="15"/>
      <c r="J393" s="15"/>
      <c r="N393" s="92"/>
      <c r="O393" s="92"/>
      <c r="P393" s="92"/>
      <c r="Q393" s="36"/>
      <c r="R393" s="36"/>
      <c r="S393" s="59"/>
    </row>
    <row r="394" spans="1:19" x14ac:dyDescent="0.25">
      <c r="A394" s="119">
        <v>9</v>
      </c>
      <c r="B394" s="16" t="s">
        <v>14</v>
      </c>
      <c r="C394" s="16" t="s">
        <v>15</v>
      </c>
      <c r="D394" s="93" t="s">
        <v>77</v>
      </c>
      <c r="E394" s="18"/>
      <c r="F394" s="19"/>
      <c r="G394" s="19"/>
      <c r="H394" s="19"/>
      <c r="I394" s="19"/>
      <c r="J394" s="19"/>
      <c r="K394" s="20"/>
      <c r="L394" s="21"/>
      <c r="M394" s="22">
        <f>SUM(M395:M410)</f>
        <v>5859.19</v>
      </c>
      <c r="N394" s="92"/>
      <c r="O394" s="92"/>
      <c r="P394" s="92"/>
      <c r="Q394" s="36"/>
      <c r="R394" s="36"/>
      <c r="S394" s="59"/>
    </row>
    <row r="395" spans="1:19" x14ac:dyDescent="0.25">
      <c r="A395" s="23" t="s">
        <v>102</v>
      </c>
      <c r="B395" s="23" t="s">
        <v>16</v>
      </c>
      <c r="C395" s="23" t="s">
        <v>19</v>
      </c>
      <c r="D395" s="78" t="s">
        <v>250</v>
      </c>
      <c r="E395" s="24"/>
      <c r="F395" s="25"/>
      <c r="G395" s="25"/>
      <c r="H395" s="25"/>
      <c r="I395" s="25"/>
      <c r="J395" s="4"/>
      <c r="K395" s="4">
        <f>J398</f>
        <v>1</v>
      </c>
      <c r="L395" s="4">
        <v>3435.21</v>
      </c>
      <c r="M395" s="4">
        <f>ROUND(K395*L395,2)</f>
        <v>3435.21</v>
      </c>
      <c r="N395" s="92"/>
      <c r="O395" s="92"/>
      <c r="P395" s="92"/>
      <c r="Q395" s="36"/>
      <c r="R395" s="36"/>
      <c r="S395" s="59"/>
    </row>
    <row r="396" spans="1:19" ht="186" customHeight="1" x14ac:dyDescent="0.25">
      <c r="D396" s="73" t="s">
        <v>552</v>
      </c>
      <c r="N396" s="92"/>
      <c r="O396" s="92"/>
      <c r="P396" s="92"/>
      <c r="Q396" s="36"/>
      <c r="R396" s="36"/>
      <c r="S396" s="59"/>
    </row>
    <row r="397" spans="1:19" outlineLevel="1" x14ac:dyDescent="0.25">
      <c r="F397" s="2">
        <v>1</v>
      </c>
      <c r="G397" s="15">
        <v>0</v>
      </c>
      <c r="H397" s="15">
        <v>0</v>
      </c>
      <c r="I397" s="15">
        <v>0</v>
      </c>
      <c r="J397" s="15">
        <f>OR(F397&lt;&gt;0,G397&lt;&gt;0,H397&lt;&gt;0,I397&lt;&gt;0)*(F397 + (F397 = 0))*(G397 + (G397 = 0))*(H397 + (H397 = 0))*(I397 + (I397 = 0))</f>
        <v>1</v>
      </c>
      <c r="N397" s="92"/>
      <c r="O397" s="92"/>
      <c r="P397" s="92"/>
      <c r="Q397" s="36"/>
      <c r="R397" s="36"/>
      <c r="S397" s="59"/>
    </row>
    <row r="398" spans="1:19" outlineLevel="1" x14ac:dyDescent="0.25">
      <c r="J398" s="15">
        <f>SUM(J397)</f>
        <v>1</v>
      </c>
      <c r="N398" s="92"/>
      <c r="O398" s="92"/>
      <c r="P398" s="92"/>
      <c r="Q398" s="36"/>
      <c r="R398" s="36"/>
      <c r="S398" s="59"/>
    </row>
    <row r="399" spans="1:19" x14ac:dyDescent="0.25">
      <c r="A399" s="23" t="s">
        <v>103</v>
      </c>
      <c r="B399" s="23" t="s">
        <v>16</v>
      </c>
      <c r="C399" s="23" t="s">
        <v>19</v>
      </c>
      <c r="D399" s="78" t="s">
        <v>252</v>
      </c>
      <c r="E399" s="24"/>
      <c r="F399" s="25"/>
      <c r="G399" s="25"/>
      <c r="H399" s="25"/>
      <c r="I399" s="25"/>
      <c r="J399" s="4"/>
      <c r="K399" s="4">
        <f>J402</f>
        <v>1</v>
      </c>
      <c r="L399" s="4">
        <v>2159.31</v>
      </c>
      <c r="M399" s="4">
        <f>ROUND(K399*L399,2)</f>
        <v>2159.31</v>
      </c>
      <c r="N399" s="92"/>
      <c r="O399" s="92"/>
      <c r="P399" s="92"/>
      <c r="Q399" s="36"/>
      <c r="R399" s="36"/>
      <c r="S399" s="59"/>
    </row>
    <row r="400" spans="1:19" ht="158.25" customHeight="1" x14ac:dyDescent="0.25">
      <c r="D400" s="73" t="s">
        <v>553</v>
      </c>
      <c r="N400" s="92"/>
      <c r="O400" s="92"/>
      <c r="P400" s="92"/>
      <c r="Q400" s="36"/>
      <c r="R400" s="36"/>
      <c r="S400" s="59"/>
    </row>
    <row r="401" spans="1:19" outlineLevel="1" x14ac:dyDescent="0.25">
      <c r="F401" s="2">
        <v>1</v>
      </c>
      <c r="G401" s="15">
        <v>0</v>
      </c>
      <c r="H401" s="15">
        <v>0</v>
      </c>
      <c r="I401" s="15">
        <v>0</v>
      </c>
      <c r="J401" s="15">
        <f>OR(F401&lt;&gt;0,G401&lt;&gt;0,H401&lt;&gt;0,I401&lt;&gt;0)*(F401 + (F401 = 0))*(G401 + (G401 = 0))*(H401 + (H401 = 0))*(I401 + (I401 = 0))</f>
        <v>1</v>
      </c>
      <c r="N401" s="92"/>
      <c r="O401" s="92"/>
      <c r="P401" s="92"/>
      <c r="Q401" s="36"/>
      <c r="R401" s="36"/>
      <c r="S401" s="59"/>
    </row>
    <row r="402" spans="1:19" outlineLevel="1" x14ac:dyDescent="0.25">
      <c r="J402" s="15">
        <f>SUM(J401)</f>
        <v>1</v>
      </c>
      <c r="N402" s="92"/>
      <c r="O402" s="92"/>
      <c r="P402" s="92"/>
      <c r="Q402" s="36"/>
      <c r="R402" s="36"/>
      <c r="S402" s="59"/>
    </row>
    <row r="403" spans="1:19" s="61" customFormat="1" x14ac:dyDescent="0.25">
      <c r="A403" s="23" t="s">
        <v>355</v>
      </c>
      <c r="B403" s="23" t="s">
        <v>16</v>
      </c>
      <c r="C403" s="23" t="s">
        <v>19</v>
      </c>
      <c r="D403" s="78" t="s">
        <v>356</v>
      </c>
      <c r="E403" s="24"/>
      <c r="F403" s="25"/>
      <c r="G403" s="25"/>
      <c r="H403" s="25"/>
      <c r="I403" s="25"/>
      <c r="J403" s="62"/>
      <c r="K403" s="62">
        <f>J406</f>
        <v>1</v>
      </c>
      <c r="L403" s="62">
        <v>190.69</v>
      </c>
      <c r="M403" s="62">
        <f>ROUND(K403*L403,2)</f>
        <v>190.69</v>
      </c>
      <c r="N403" s="92"/>
      <c r="O403" s="111"/>
      <c r="P403" s="92"/>
      <c r="Q403" s="36"/>
      <c r="R403" s="36"/>
      <c r="S403" s="59"/>
    </row>
    <row r="404" spans="1:19" s="61" customFormat="1" ht="261" customHeight="1" x14ac:dyDescent="0.25">
      <c r="D404" s="73" t="s">
        <v>485</v>
      </c>
      <c r="E404" s="60"/>
      <c r="F404" s="60"/>
      <c r="G404" s="60"/>
      <c r="H404" s="60"/>
      <c r="I404" s="60"/>
      <c r="J404" s="60"/>
      <c r="K404" s="60"/>
      <c r="L404" s="60"/>
      <c r="M404" s="60"/>
      <c r="N404" s="92"/>
      <c r="O404" s="92"/>
      <c r="P404" s="92"/>
      <c r="Q404" s="36"/>
      <c r="R404" s="108"/>
      <c r="S404" s="59"/>
    </row>
    <row r="405" spans="1:19" s="61" customFormat="1" outlineLevel="1" x14ac:dyDescent="0.25">
      <c r="D405" s="81"/>
      <c r="F405" s="61">
        <v>1</v>
      </c>
      <c r="G405" s="67">
        <v>0</v>
      </c>
      <c r="H405" s="67">
        <v>0</v>
      </c>
      <c r="I405" s="67">
        <v>0</v>
      </c>
      <c r="J405" s="67">
        <f>OR(F405&lt;&gt;0,G405&lt;&gt;0,H405&lt;&gt;0,I405&lt;&gt;0)*(F405 + (F405 = 0))*(G405 + (G405 = 0))*(H405 + (H405 = 0))*(I405 + (I405 = 0))</f>
        <v>1</v>
      </c>
      <c r="N405" s="92"/>
      <c r="O405" s="92"/>
      <c r="P405" s="92"/>
      <c r="Q405" s="36"/>
      <c r="R405" s="36"/>
      <c r="S405" s="59"/>
    </row>
    <row r="406" spans="1:19" s="61" customFormat="1" outlineLevel="1" x14ac:dyDescent="0.25">
      <c r="D406" s="81"/>
      <c r="J406" s="67">
        <f>SUM(J405)</f>
        <v>1</v>
      </c>
      <c r="N406" s="92"/>
      <c r="O406" s="92"/>
      <c r="P406" s="92"/>
      <c r="Q406" s="36"/>
      <c r="R406" s="36"/>
      <c r="S406" s="59"/>
    </row>
    <row r="407" spans="1:19" s="61" customFormat="1" ht="25.5" x14ac:dyDescent="0.25">
      <c r="A407" s="23" t="s">
        <v>357</v>
      </c>
      <c r="B407" s="23" t="s">
        <v>16</v>
      </c>
      <c r="C407" s="23" t="s">
        <v>19</v>
      </c>
      <c r="D407" s="78" t="s">
        <v>486</v>
      </c>
      <c r="E407" s="24"/>
      <c r="F407" s="25"/>
      <c r="G407" s="25"/>
      <c r="H407" s="25"/>
      <c r="I407" s="25"/>
      <c r="J407" s="62"/>
      <c r="K407" s="62">
        <f>J410</f>
        <v>1</v>
      </c>
      <c r="L407" s="62">
        <v>73.98</v>
      </c>
      <c r="M407" s="62">
        <f>ROUND(K407*L407,2)</f>
        <v>73.98</v>
      </c>
      <c r="N407" s="92"/>
      <c r="O407" s="92"/>
      <c r="P407" s="92"/>
      <c r="Q407" s="36"/>
      <c r="R407" s="36"/>
      <c r="S407" s="59"/>
    </row>
    <row r="408" spans="1:19" s="61" customFormat="1" ht="198" customHeight="1" x14ac:dyDescent="0.25">
      <c r="D408" s="73" t="s">
        <v>487</v>
      </c>
      <c r="E408" s="60"/>
      <c r="F408" s="60"/>
      <c r="G408" s="60"/>
      <c r="H408" s="60"/>
      <c r="I408" s="60"/>
      <c r="J408" s="60"/>
      <c r="K408" s="60"/>
      <c r="L408" s="60"/>
      <c r="M408" s="60"/>
      <c r="N408" s="118"/>
      <c r="O408" s="92"/>
      <c r="P408" s="92"/>
      <c r="Q408" s="36"/>
      <c r="R408" s="108"/>
      <c r="S408" s="59"/>
    </row>
    <row r="409" spans="1:19" s="61" customFormat="1" outlineLevel="1" x14ac:dyDescent="0.25">
      <c r="D409" s="81"/>
      <c r="F409" s="61">
        <v>1</v>
      </c>
      <c r="G409" s="67">
        <v>0</v>
      </c>
      <c r="H409" s="67">
        <v>0</v>
      </c>
      <c r="I409" s="67">
        <v>0</v>
      </c>
      <c r="J409" s="67">
        <f>OR(F409&lt;&gt;0,G409&lt;&gt;0,H409&lt;&gt;0,I409&lt;&gt;0)*(F409 + (F409 = 0))*(G409 + (G409 = 0))*(H409 + (H409 = 0))*(I409 + (I409 = 0))</f>
        <v>1</v>
      </c>
      <c r="N409" s="92"/>
      <c r="O409" s="92"/>
      <c r="P409" s="92"/>
      <c r="Q409" s="36"/>
      <c r="R409" s="36"/>
      <c r="S409" s="59"/>
    </row>
    <row r="410" spans="1:19" s="61" customFormat="1" outlineLevel="1" x14ac:dyDescent="0.25">
      <c r="D410" s="81"/>
      <c r="J410" s="67">
        <f>SUM(J409)</f>
        <v>1</v>
      </c>
      <c r="N410" s="92"/>
      <c r="O410" s="92"/>
      <c r="P410" s="92"/>
      <c r="Q410" s="36"/>
      <c r="R410" s="36"/>
      <c r="S410" s="59"/>
    </row>
    <row r="411" spans="1:19" s="61" customFormat="1" x14ac:dyDescent="0.25">
      <c r="D411" s="81"/>
      <c r="J411" s="67"/>
      <c r="N411" s="92"/>
      <c r="O411" s="92"/>
      <c r="P411" s="92"/>
      <c r="Q411" s="36"/>
      <c r="R411" s="36"/>
      <c r="S411" s="59"/>
    </row>
    <row r="412" spans="1:19" s="61" customFormat="1" x14ac:dyDescent="0.25">
      <c r="D412" s="81"/>
      <c r="J412" s="67"/>
      <c r="N412" s="92"/>
      <c r="O412" s="92"/>
      <c r="P412" s="92"/>
      <c r="Q412" s="36"/>
      <c r="R412" s="36"/>
      <c r="S412" s="59"/>
    </row>
    <row r="413" spans="1:19" x14ac:dyDescent="0.25">
      <c r="A413" s="16" t="s">
        <v>104</v>
      </c>
      <c r="B413" s="16" t="s">
        <v>14</v>
      </c>
      <c r="C413" s="16" t="s">
        <v>15</v>
      </c>
      <c r="D413" s="77" t="s">
        <v>81</v>
      </c>
      <c r="E413" s="18"/>
      <c r="F413" s="19"/>
      <c r="G413" s="19"/>
      <c r="H413" s="19"/>
      <c r="I413" s="19"/>
      <c r="J413" s="19"/>
      <c r="K413" s="20"/>
      <c r="L413" s="21"/>
      <c r="M413" s="22">
        <f>SUM(M414:M509)</f>
        <v>6065.36</v>
      </c>
      <c r="N413" s="92"/>
      <c r="O413" s="92"/>
      <c r="P413" s="92"/>
      <c r="Q413" s="36"/>
      <c r="R413" s="36"/>
      <c r="S413" s="59"/>
    </row>
    <row r="414" spans="1:19" x14ac:dyDescent="0.25">
      <c r="A414" s="23" t="s">
        <v>105</v>
      </c>
      <c r="B414" s="23" t="s">
        <v>16</v>
      </c>
      <c r="C414" s="23" t="s">
        <v>19</v>
      </c>
      <c r="D414" s="78" t="s">
        <v>120</v>
      </c>
      <c r="E414" s="24"/>
      <c r="F414" s="25"/>
      <c r="G414" s="25"/>
      <c r="H414" s="25"/>
      <c r="I414" s="25"/>
      <c r="J414" s="4"/>
      <c r="K414" s="4">
        <f>J417</f>
        <v>3</v>
      </c>
      <c r="L414" s="4">
        <v>168.83</v>
      </c>
      <c r="M414" s="4">
        <f>ROUND(K414*L414,2)</f>
        <v>506.49</v>
      </c>
      <c r="N414" s="92"/>
      <c r="O414" s="92"/>
      <c r="P414" s="92"/>
      <c r="Q414" s="36"/>
      <c r="R414" s="36"/>
      <c r="S414" s="59"/>
    </row>
    <row r="415" spans="1:19" ht="119.25" customHeight="1" x14ac:dyDescent="0.25">
      <c r="D415" s="73" t="s">
        <v>514</v>
      </c>
      <c r="N415" s="118"/>
      <c r="O415" s="92"/>
      <c r="P415" s="92"/>
      <c r="Q415" s="36"/>
      <c r="R415" s="36"/>
      <c r="S415" s="59"/>
    </row>
    <row r="416" spans="1:19" outlineLevel="1" x14ac:dyDescent="0.25">
      <c r="F416" s="1">
        <v>3</v>
      </c>
      <c r="G416" s="15">
        <v>0</v>
      </c>
      <c r="H416" s="15">
        <v>0</v>
      </c>
      <c r="I416" s="15">
        <v>0</v>
      </c>
      <c r="J416" s="15">
        <f>OR(F416&lt;&gt;0,G416&lt;&gt;0,H416&lt;&gt;0,I416&lt;&gt;0)*(F416 + (F416 = 0))*(G416 + (G416 = 0))*(H416 + (H416 = 0))*(I416 + (I416 = 0))</f>
        <v>3</v>
      </c>
      <c r="N416" s="92"/>
      <c r="O416" s="92"/>
      <c r="P416" s="92"/>
      <c r="Q416" s="36"/>
      <c r="R416" s="36"/>
      <c r="S416" s="59"/>
    </row>
    <row r="417" spans="1:19" outlineLevel="1" x14ac:dyDescent="0.25">
      <c r="F417" s="1"/>
      <c r="G417" s="15"/>
      <c r="H417" s="15"/>
      <c r="I417" s="15"/>
      <c r="J417" s="15">
        <f>SUM(J416)</f>
        <v>3</v>
      </c>
      <c r="N417" s="92"/>
      <c r="O417" s="92"/>
      <c r="P417" s="92"/>
      <c r="Q417" s="36"/>
      <c r="R417" s="36"/>
      <c r="S417" s="59"/>
    </row>
    <row r="418" spans="1:19" x14ac:dyDescent="0.25">
      <c r="A418" s="23" t="s">
        <v>106</v>
      </c>
      <c r="B418" s="23" t="s">
        <v>16</v>
      </c>
      <c r="C418" s="23" t="s">
        <v>19</v>
      </c>
      <c r="D418" s="78" t="s">
        <v>260</v>
      </c>
      <c r="E418" s="24"/>
      <c r="F418" s="25"/>
      <c r="G418" s="25"/>
      <c r="H418" s="25"/>
      <c r="I418" s="25"/>
      <c r="J418" s="4"/>
      <c r="K418" s="4">
        <f>J421</f>
        <v>4</v>
      </c>
      <c r="L418" s="4">
        <v>38.86</v>
      </c>
      <c r="M418" s="4">
        <f>ROUND(K418*L418,2)</f>
        <v>155.44</v>
      </c>
      <c r="N418" s="92"/>
      <c r="O418" s="92"/>
      <c r="P418" s="92"/>
      <c r="Q418" s="36"/>
      <c r="R418" s="36"/>
      <c r="S418" s="59"/>
    </row>
    <row r="419" spans="1:19" ht="93" customHeight="1" x14ac:dyDescent="0.25">
      <c r="D419" s="73" t="s">
        <v>515</v>
      </c>
      <c r="N419" s="92"/>
      <c r="O419" s="92"/>
      <c r="P419" s="92"/>
      <c r="Q419" s="36"/>
      <c r="R419" s="36"/>
      <c r="S419" s="59"/>
    </row>
    <row r="420" spans="1:19" outlineLevel="1" x14ac:dyDescent="0.25">
      <c r="D420" s="73"/>
      <c r="F420" s="2">
        <v>4</v>
      </c>
      <c r="G420" s="15">
        <v>0</v>
      </c>
      <c r="H420" s="15">
        <v>0</v>
      </c>
      <c r="I420" s="15">
        <v>0</v>
      </c>
      <c r="J420" s="15">
        <f>OR(F420&lt;&gt;0,G420&lt;&gt;0,H420&lt;&gt;0,I420&lt;&gt;0)*(F420 + (F420 = 0))*(G420 + (G420 = 0))*(H420 + (H420 = 0))*(I420 + (I420 = 0))</f>
        <v>4</v>
      </c>
      <c r="N420" s="92"/>
      <c r="O420" s="92"/>
      <c r="P420" s="92"/>
      <c r="Q420" s="36"/>
      <c r="R420" s="36"/>
      <c r="S420" s="59"/>
    </row>
    <row r="421" spans="1:19" outlineLevel="1" x14ac:dyDescent="0.25">
      <c r="D421" s="73"/>
      <c r="G421" s="15"/>
      <c r="H421" s="15"/>
      <c r="I421" s="15"/>
      <c r="J421" s="15">
        <f>SUM(J420)</f>
        <v>4</v>
      </c>
      <c r="N421" s="92"/>
      <c r="O421" s="92"/>
      <c r="P421" s="92"/>
      <c r="Q421" s="36"/>
      <c r="R421" s="36"/>
      <c r="S421" s="59"/>
    </row>
    <row r="422" spans="1:19" x14ac:dyDescent="0.25">
      <c r="A422" s="23" t="s">
        <v>107</v>
      </c>
      <c r="B422" s="23" t="s">
        <v>16</v>
      </c>
      <c r="C422" s="23" t="s">
        <v>19</v>
      </c>
      <c r="D422" s="78" t="s">
        <v>262</v>
      </c>
      <c r="E422" s="24"/>
      <c r="F422" s="25"/>
      <c r="G422" s="25"/>
      <c r="H422" s="25"/>
      <c r="I422" s="25"/>
      <c r="J422" s="4"/>
      <c r="K422" s="4">
        <f>J425</f>
        <v>1</v>
      </c>
      <c r="L422" s="4">
        <v>38.86</v>
      </c>
      <c r="M422" s="4">
        <f>ROUND(K422*L422,2)</f>
        <v>38.86</v>
      </c>
      <c r="N422" s="92"/>
      <c r="O422" s="92"/>
      <c r="P422" s="92"/>
      <c r="Q422" s="36"/>
      <c r="R422" s="36"/>
      <c r="S422" s="59"/>
    </row>
    <row r="423" spans="1:19" ht="93" customHeight="1" x14ac:dyDescent="0.25">
      <c r="D423" s="101" t="s">
        <v>517</v>
      </c>
      <c r="N423" s="92"/>
      <c r="O423" s="92"/>
      <c r="P423" s="92"/>
      <c r="Q423" s="36"/>
      <c r="R423" s="36"/>
      <c r="S423" s="59"/>
    </row>
    <row r="424" spans="1:19" outlineLevel="1" x14ac:dyDescent="0.25">
      <c r="D424" s="73"/>
      <c r="F424" s="2">
        <v>1</v>
      </c>
      <c r="G424" s="15">
        <v>0</v>
      </c>
      <c r="H424" s="15">
        <v>0</v>
      </c>
      <c r="I424" s="15">
        <v>0</v>
      </c>
      <c r="J424" s="15">
        <f>OR(F424&lt;&gt;0,G424&lt;&gt;0,H424&lt;&gt;0,I424&lt;&gt;0)*(F424 + (F424 = 0))*(G424 + (G424 = 0))*(H424 + (H424 = 0))*(I424 + (I424 = 0))</f>
        <v>1</v>
      </c>
      <c r="N424" s="92"/>
      <c r="O424" s="92"/>
      <c r="P424" s="92"/>
      <c r="Q424" s="36"/>
      <c r="R424" s="36"/>
      <c r="S424" s="59"/>
    </row>
    <row r="425" spans="1:19" outlineLevel="1" x14ac:dyDescent="0.25">
      <c r="D425" s="73"/>
      <c r="G425" s="15"/>
      <c r="H425" s="15"/>
      <c r="I425" s="15"/>
      <c r="J425" s="15">
        <f>SUM(J424)</f>
        <v>1</v>
      </c>
      <c r="N425" s="92"/>
      <c r="O425" s="92"/>
      <c r="P425" s="92"/>
      <c r="Q425" s="36"/>
      <c r="R425" s="36"/>
      <c r="S425" s="59"/>
    </row>
    <row r="426" spans="1:19" x14ac:dyDescent="0.25">
      <c r="A426" s="23" t="s">
        <v>108</v>
      </c>
      <c r="B426" s="23" t="s">
        <v>16</v>
      </c>
      <c r="C426" s="23" t="s">
        <v>19</v>
      </c>
      <c r="D426" s="78" t="s">
        <v>131</v>
      </c>
      <c r="E426" s="24"/>
      <c r="F426" s="25"/>
      <c r="G426" s="25"/>
      <c r="H426" s="25"/>
      <c r="I426" s="25"/>
      <c r="J426" s="4"/>
      <c r="K426" s="4">
        <f>J429</f>
        <v>1</v>
      </c>
      <c r="L426" s="4">
        <v>16.52</v>
      </c>
      <c r="M426" s="4">
        <f>ROUND(K426*L426,2)</f>
        <v>16.52</v>
      </c>
      <c r="N426" s="92"/>
      <c r="O426" s="92"/>
      <c r="P426" s="92"/>
      <c r="Q426" s="36"/>
      <c r="R426" s="36"/>
      <c r="S426" s="59"/>
    </row>
    <row r="427" spans="1:19" ht="53.25" customHeight="1" x14ac:dyDescent="0.25">
      <c r="D427" s="73" t="s">
        <v>519</v>
      </c>
      <c r="N427" s="92"/>
      <c r="O427" s="92"/>
      <c r="P427" s="92"/>
      <c r="Q427" s="36"/>
      <c r="R427" s="36"/>
      <c r="S427" s="59"/>
    </row>
    <row r="428" spans="1:19" outlineLevel="1" x14ac:dyDescent="0.25">
      <c r="F428" s="2">
        <v>1</v>
      </c>
      <c r="G428" s="15">
        <v>0</v>
      </c>
      <c r="H428" s="15">
        <v>0</v>
      </c>
      <c r="I428" s="15">
        <v>0</v>
      </c>
      <c r="J428" s="15">
        <f>OR(F428&lt;&gt;0,G428&lt;&gt;0,H428&lt;&gt;0,I428&lt;&gt;0)*(F428 + (F428 = 0))*(G428 + (G428 = 0))*(H428 + (H428 = 0))*(I428 + (I428 = 0))</f>
        <v>1</v>
      </c>
      <c r="N428" s="92"/>
      <c r="O428" s="92"/>
      <c r="P428" s="92"/>
      <c r="Q428" s="36"/>
      <c r="R428" s="36"/>
      <c r="S428" s="59"/>
    </row>
    <row r="429" spans="1:19" outlineLevel="1" x14ac:dyDescent="0.25">
      <c r="G429" s="15"/>
      <c r="H429" s="15"/>
      <c r="I429" s="15"/>
      <c r="J429" s="15">
        <f>SUM(J428)</f>
        <v>1</v>
      </c>
      <c r="N429" s="92"/>
      <c r="O429" s="92"/>
      <c r="P429" s="92"/>
      <c r="Q429" s="36"/>
      <c r="R429" s="36"/>
      <c r="S429" s="59"/>
    </row>
    <row r="430" spans="1:19" x14ac:dyDescent="0.25">
      <c r="A430" s="23" t="s">
        <v>109</v>
      </c>
      <c r="B430" s="23" t="s">
        <v>16</v>
      </c>
      <c r="C430" s="23" t="s">
        <v>19</v>
      </c>
      <c r="D430" s="78" t="s">
        <v>130</v>
      </c>
      <c r="E430" s="24"/>
      <c r="F430" s="25"/>
      <c r="G430" s="25"/>
      <c r="H430" s="25"/>
      <c r="I430" s="25"/>
      <c r="J430" s="4"/>
      <c r="K430" s="4">
        <f>J433</f>
        <v>4</v>
      </c>
      <c r="L430" s="4">
        <v>8.41</v>
      </c>
      <c r="M430" s="4">
        <f>ROUND(K430*L430,2)</f>
        <v>33.64</v>
      </c>
      <c r="N430" s="92"/>
      <c r="O430" s="92"/>
      <c r="P430" s="92"/>
      <c r="Q430" s="36"/>
      <c r="R430" s="36"/>
      <c r="S430" s="59"/>
    </row>
    <row r="431" spans="1:19" ht="54" customHeight="1" x14ac:dyDescent="0.25">
      <c r="D431" s="60" t="s">
        <v>508</v>
      </c>
      <c r="N431" s="92"/>
      <c r="O431" s="92"/>
      <c r="P431" s="92"/>
      <c r="Q431" s="36"/>
      <c r="R431" s="36"/>
      <c r="S431" s="59"/>
    </row>
    <row r="432" spans="1:19" outlineLevel="1" x14ac:dyDescent="0.25">
      <c r="F432" s="2">
        <v>4</v>
      </c>
      <c r="G432" s="15">
        <v>0</v>
      </c>
      <c r="H432" s="15">
        <v>0</v>
      </c>
      <c r="I432" s="15">
        <v>0</v>
      </c>
      <c r="J432" s="15">
        <f>OR(F432&lt;&gt;0,G432&lt;&gt;0,H432&lt;&gt;0,I432&lt;&gt;0)*(F432 + (F432 = 0))*(G432 + (G432 = 0))*(H432 + (H432 = 0))*(I432 + (I432 = 0))</f>
        <v>4</v>
      </c>
      <c r="N432" s="92"/>
      <c r="O432" s="92"/>
      <c r="P432" s="92"/>
      <c r="Q432" s="36"/>
      <c r="R432" s="36"/>
      <c r="S432" s="59"/>
    </row>
    <row r="433" spans="1:19" outlineLevel="1" x14ac:dyDescent="0.25">
      <c r="G433" s="15"/>
      <c r="H433" s="15"/>
      <c r="I433" s="15"/>
      <c r="J433" s="15">
        <f>SUM(J432)</f>
        <v>4</v>
      </c>
      <c r="N433" s="92"/>
      <c r="O433" s="92"/>
      <c r="P433" s="92"/>
      <c r="Q433" s="36"/>
      <c r="R433" s="36"/>
      <c r="S433" s="59"/>
    </row>
    <row r="434" spans="1:19" s="61" customFormat="1" x14ac:dyDescent="0.25">
      <c r="A434" s="23" t="s">
        <v>110</v>
      </c>
      <c r="B434" s="23" t="s">
        <v>16</v>
      </c>
      <c r="C434" s="23" t="s">
        <v>19</v>
      </c>
      <c r="D434" s="78" t="s">
        <v>337</v>
      </c>
      <c r="E434" s="24"/>
      <c r="F434" s="25"/>
      <c r="G434" s="25"/>
      <c r="H434" s="25"/>
      <c r="I434" s="25"/>
      <c r="J434" s="62"/>
      <c r="K434" s="62">
        <f>J437</f>
        <v>2</v>
      </c>
      <c r="L434" s="62">
        <v>24.07</v>
      </c>
      <c r="M434" s="62">
        <f>ROUND(K434*L434,2)</f>
        <v>48.14</v>
      </c>
      <c r="N434" s="92"/>
      <c r="O434" s="92"/>
      <c r="P434" s="92"/>
      <c r="Q434" s="36"/>
      <c r="R434" s="36"/>
      <c r="S434" s="59"/>
    </row>
    <row r="435" spans="1:19" s="61" customFormat="1" ht="66" customHeight="1" x14ac:dyDescent="0.25">
      <c r="D435" s="73" t="s">
        <v>554</v>
      </c>
      <c r="G435" s="67"/>
      <c r="H435" s="67"/>
      <c r="I435" s="67"/>
      <c r="J435" s="67"/>
      <c r="N435" s="92"/>
      <c r="O435" s="92"/>
      <c r="P435" s="92"/>
      <c r="Q435" s="36"/>
      <c r="R435" s="36"/>
      <c r="S435" s="59"/>
    </row>
    <row r="436" spans="1:19" s="61" customFormat="1" outlineLevel="1" x14ac:dyDescent="0.25">
      <c r="D436" s="81"/>
      <c r="F436" s="61">
        <v>2</v>
      </c>
      <c r="G436" s="67">
        <v>0</v>
      </c>
      <c r="H436" s="67">
        <v>0</v>
      </c>
      <c r="I436" s="67">
        <v>0</v>
      </c>
      <c r="J436" s="67">
        <f>OR(F436&lt;&gt;0,G436&lt;&gt;0,H436&lt;&gt;0,I436&lt;&gt;0)*(F436 + (F436 = 0))*(G436 + (G436 = 0))*(H436 + (H436 = 0))*(I436 + (I436 = 0))</f>
        <v>2</v>
      </c>
      <c r="N436" s="92"/>
      <c r="O436" s="92"/>
      <c r="P436" s="92"/>
      <c r="Q436" s="36"/>
      <c r="R436" s="36"/>
      <c r="S436" s="59"/>
    </row>
    <row r="437" spans="1:19" s="61" customFormat="1" outlineLevel="1" x14ac:dyDescent="0.25">
      <c r="D437" s="81"/>
      <c r="G437" s="67"/>
      <c r="H437" s="67"/>
      <c r="I437" s="67"/>
      <c r="J437" s="67">
        <f>SUM(J436)</f>
        <v>2</v>
      </c>
      <c r="N437" s="92"/>
      <c r="O437" s="92"/>
      <c r="P437" s="92"/>
      <c r="Q437" s="36"/>
      <c r="R437" s="36"/>
      <c r="S437" s="59"/>
    </row>
    <row r="438" spans="1:19" x14ac:dyDescent="0.25">
      <c r="A438" s="23" t="s">
        <v>111</v>
      </c>
      <c r="B438" s="23" t="s">
        <v>16</v>
      </c>
      <c r="C438" s="23" t="s">
        <v>19</v>
      </c>
      <c r="D438" s="78" t="s">
        <v>30</v>
      </c>
      <c r="E438" s="24"/>
      <c r="F438" s="25"/>
      <c r="G438" s="25"/>
      <c r="H438" s="25"/>
      <c r="I438" s="25"/>
      <c r="J438" s="4"/>
      <c r="K438" s="4">
        <f>J441</f>
        <v>1</v>
      </c>
      <c r="L438" s="4">
        <v>110</v>
      </c>
      <c r="M438" s="4">
        <f>ROUND(K438*L438,2)</f>
        <v>110</v>
      </c>
      <c r="N438" s="92"/>
      <c r="O438" s="92"/>
      <c r="P438" s="92"/>
      <c r="Q438" s="36"/>
      <c r="R438" s="36"/>
      <c r="S438" s="59"/>
    </row>
    <row r="439" spans="1:19" ht="55.5" customHeight="1" x14ac:dyDescent="0.25">
      <c r="D439" s="73" t="s">
        <v>518</v>
      </c>
      <c r="N439" s="92"/>
      <c r="O439" s="92"/>
      <c r="P439" s="92"/>
      <c r="Q439" s="36"/>
      <c r="R439" s="36"/>
      <c r="S439" s="59"/>
    </row>
    <row r="440" spans="1:19" outlineLevel="1" x14ac:dyDescent="0.25">
      <c r="F440" s="2">
        <v>1</v>
      </c>
      <c r="G440" s="15">
        <v>0</v>
      </c>
      <c r="H440" s="15">
        <v>0</v>
      </c>
      <c r="I440" s="15">
        <v>0</v>
      </c>
      <c r="J440" s="15">
        <f>OR(F440&lt;&gt;0,G440&lt;&gt;0,H440&lt;&gt;0,I440&lt;&gt;0)*(F440 + (F440 = 0))*(G440 + (G440 = 0))*(H440 + (H440 = 0))*(I440 + (I440 = 0))</f>
        <v>1</v>
      </c>
      <c r="N440" s="92"/>
      <c r="O440" s="92"/>
      <c r="P440" s="92"/>
      <c r="Q440" s="36"/>
      <c r="R440" s="36"/>
      <c r="S440" s="59"/>
    </row>
    <row r="441" spans="1:19" outlineLevel="1" x14ac:dyDescent="0.25">
      <c r="G441" s="15"/>
      <c r="H441" s="15"/>
      <c r="I441" s="15"/>
      <c r="J441" s="15">
        <f>SUM(J440)</f>
        <v>1</v>
      </c>
      <c r="N441" s="92"/>
      <c r="O441" s="92"/>
      <c r="P441" s="92"/>
      <c r="Q441" s="36"/>
      <c r="R441" s="36"/>
      <c r="S441" s="59"/>
    </row>
    <row r="442" spans="1:19" x14ac:dyDescent="0.25">
      <c r="A442" s="23" t="s">
        <v>160</v>
      </c>
      <c r="B442" s="23" t="s">
        <v>16</v>
      </c>
      <c r="C442" s="23" t="s">
        <v>19</v>
      </c>
      <c r="D442" s="78" t="s">
        <v>29</v>
      </c>
      <c r="E442" s="24"/>
      <c r="F442" s="25"/>
      <c r="G442" s="25"/>
      <c r="H442" s="25"/>
      <c r="I442" s="25"/>
      <c r="J442" s="4"/>
      <c r="K442" s="4">
        <f>J445</f>
        <v>1</v>
      </c>
      <c r="L442" s="4">
        <v>95</v>
      </c>
      <c r="M442" s="4">
        <f>ROUND(K442*L442,2)</f>
        <v>95</v>
      </c>
      <c r="N442" s="92"/>
      <c r="O442" s="92"/>
      <c r="P442" s="92"/>
      <c r="Q442" s="36"/>
      <c r="R442" s="36"/>
      <c r="S442" s="59"/>
    </row>
    <row r="443" spans="1:19" ht="42" customHeight="1" x14ac:dyDescent="0.25">
      <c r="D443" s="73" t="s">
        <v>31</v>
      </c>
      <c r="N443" s="92"/>
      <c r="O443" s="92"/>
      <c r="P443" s="92"/>
      <c r="Q443" s="36"/>
      <c r="R443" s="36"/>
      <c r="S443" s="59"/>
    </row>
    <row r="444" spans="1:19" outlineLevel="1" x14ac:dyDescent="0.25">
      <c r="F444" s="2">
        <v>1</v>
      </c>
      <c r="G444" s="15">
        <v>0</v>
      </c>
      <c r="H444" s="15">
        <v>0</v>
      </c>
      <c r="I444" s="15">
        <v>0</v>
      </c>
      <c r="J444" s="15">
        <f>OR(F444&lt;&gt;0,G444&lt;&gt;0,H444&lt;&gt;0,I444&lt;&gt;0)*(F444 + (F444 = 0))*(G444 + (G444 = 0))*(H444 + (H444 = 0))*(I444 + (I444 = 0))</f>
        <v>1</v>
      </c>
      <c r="N444" s="92"/>
      <c r="O444" s="92"/>
      <c r="P444" s="92"/>
      <c r="Q444" s="36"/>
      <c r="R444" s="36"/>
      <c r="S444" s="59"/>
    </row>
    <row r="445" spans="1:19" outlineLevel="1" x14ac:dyDescent="0.25">
      <c r="G445" s="15"/>
      <c r="H445" s="15"/>
      <c r="I445" s="15"/>
      <c r="J445" s="15">
        <f>SUM(J444)</f>
        <v>1</v>
      </c>
      <c r="N445" s="92"/>
      <c r="O445" s="92"/>
      <c r="P445" s="92"/>
      <c r="Q445" s="36"/>
      <c r="R445" s="36"/>
      <c r="S445" s="59"/>
    </row>
    <row r="446" spans="1:19" x14ac:dyDescent="0.25">
      <c r="A446" s="23" t="s">
        <v>161</v>
      </c>
      <c r="B446" s="23" t="s">
        <v>16</v>
      </c>
      <c r="C446" s="23" t="s">
        <v>19</v>
      </c>
      <c r="D446" s="78" t="s">
        <v>39</v>
      </c>
      <c r="E446" s="24"/>
      <c r="F446" s="25"/>
      <c r="G446" s="25"/>
      <c r="H446" s="25"/>
      <c r="I446" s="25"/>
      <c r="J446" s="4"/>
      <c r="K446" s="4">
        <f>J449</f>
        <v>1</v>
      </c>
      <c r="L446" s="4">
        <v>33</v>
      </c>
      <c r="M446" s="4">
        <f>ROUND(K446*L446,2)</f>
        <v>33</v>
      </c>
      <c r="N446" s="92"/>
      <c r="O446" s="92"/>
      <c r="P446" s="92"/>
      <c r="Q446" s="36"/>
      <c r="R446" s="36"/>
      <c r="S446" s="59"/>
    </row>
    <row r="447" spans="1:19" ht="54.75" customHeight="1" x14ac:dyDescent="0.25">
      <c r="D447" s="73" t="s">
        <v>509</v>
      </c>
      <c r="N447" s="92"/>
      <c r="O447" s="92"/>
      <c r="P447" s="92"/>
      <c r="Q447" s="36"/>
      <c r="R447" s="36"/>
      <c r="S447" s="59"/>
    </row>
    <row r="448" spans="1:19" outlineLevel="1" x14ac:dyDescent="0.25">
      <c r="F448" s="2">
        <v>1</v>
      </c>
      <c r="G448" s="15">
        <v>0</v>
      </c>
      <c r="H448" s="15">
        <v>0</v>
      </c>
      <c r="I448" s="15">
        <v>0</v>
      </c>
      <c r="J448" s="15">
        <f>OR(F448&lt;&gt;0,G448&lt;&gt;0,H448&lt;&gt;0,I448&lt;&gt;0)*(F448 + (F448 = 0))*(G448 + (G448 = 0))*(H448 + (H448 = 0))*(I448 + (I448 = 0))</f>
        <v>1</v>
      </c>
      <c r="N448" s="92"/>
      <c r="O448" s="92"/>
      <c r="P448" s="92"/>
      <c r="Q448" s="36"/>
      <c r="R448" s="36"/>
      <c r="S448" s="59"/>
    </row>
    <row r="449" spans="1:19" outlineLevel="1" x14ac:dyDescent="0.25">
      <c r="G449" s="15"/>
      <c r="H449" s="15"/>
      <c r="I449" s="15"/>
      <c r="J449" s="15">
        <f>SUM(J448)</f>
        <v>1</v>
      </c>
      <c r="N449" s="92"/>
      <c r="O449" s="92"/>
      <c r="P449" s="92"/>
      <c r="Q449" s="36"/>
      <c r="R449" s="36"/>
      <c r="S449" s="59"/>
    </row>
    <row r="450" spans="1:19" x14ac:dyDescent="0.25">
      <c r="A450" s="23" t="s">
        <v>289</v>
      </c>
      <c r="B450" s="23" t="s">
        <v>16</v>
      </c>
      <c r="C450" s="23" t="s">
        <v>19</v>
      </c>
      <c r="D450" s="78" t="s">
        <v>523</v>
      </c>
      <c r="E450" s="24"/>
      <c r="F450" s="25"/>
      <c r="G450" s="25"/>
      <c r="H450" s="25"/>
      <c r="I450" s="25"/>
      <c r="J450" s="4"/>
      <c r="K450" s="4">
        <f>J453</f>
        <v>1</v>
      </c>
      <c r="L450" s="4">
        <v>142.62</v>
      </c>
      <c r="M450" s="4">
        <f>ROUND(K450*L450,2)</f>
        <v>142.62</v>
      </c>
      <c r="N450" s="92"/>
      <c r="O450" s="92"/>
      <c r="P450" s="92"/>
      <c r="Q450" s="36"/>
      <c r="R450" s="116"/>
      <c r="S450" s="59"/>
    </row>
    <row r="451" spans="1:19" ht="133.5" customHeight="1" x14ac:dyDescent="0.25">
      <c r="D451" s="101" t="s">
        <v>555</v>
      </c>
      <c r="N451" s="92"/>
      <c r="O451" s="92"/>
      <c r="P451" s="92"/>
      <c r="Q451" s="36"/>
      <c r="R451" s="108"/>
      <c r="S451" s="59"/>
    </row>
    <row r="452" spans="1:19" outlineLevel="1" x14ac:dyDescent="0.25">
      <c r="F452" s="2">
        <v>1</v>
      </c>
      <c r="G452" s="15">
        <v>0</v>
      </c>
      <c r="H452" s="15">
        <v>0</v>
      </c>
      <c r="I452" s="15">
        <v>0</v>
      </c>
      <c r="J452" s="15">
        <f>OR(F452&lt;&gt;0,G452&lt;&gt;0,H452&lt;&gt;0,I452&lt;&gt;0)*(F452 + (F452 = 0))*(G452 + (G452 = 0))*(H452 + (H452 = 0))*(I452 + (I452 = 0))</f>
        <v>1</v>
      </c>
      <c r="N452" s="92"/>
      <c r="O452" s="92"/>
      <c r="P452" s="92"/>
      <c r="Q452" s="36"/>
      <c r="R452" s="36"/>
      <c r="S452" s="59"/>
    </row>
    <row r="453" spans="1:19" outlineLevel="1" x14ac:dyDescent="0.25">
      <c r="G453" s="15"/>
      <c r="H453" s="15"/>
      <c r="I453" s="15"/>
      <c r="J453" s="15">
        <f>SUM(J452)</f>
        <v>1</v>
      </c>
      <c r="N453" s="92"/>
      <c r="O453" s="92"/>
      <c r="P453" s="92"/>
      <c r="Q453" s="36"/>
      <c r="R453" s="36"/>
      <c r="S453" s="59"/>
    </row>
    <row r="454" spans="1:19" x14ac:dyDescent="0.25">
      <c r="A454" s="23" t="s">
        <v>290</v>
      </c>
      <c r="B454" s="23" t="s">
        <v>16</v>
      </c>
      <c r="C454" s="23" t="s">
        <v>19</v>
      </c>
      <c r="D454" s="78" t="s">
        <v>524</v>
      </c>
      <c r="E454" s="24"/>
      <c r="F454" s="25"/>
      <c r="G454" s="25"/>
      <c r="H454" s="25"/>
      <c r="I454" s="25"/>
      <c r="J454" s="4"/>
      <c r="K454" s="4">
        <f>J457</f>
        <v>1</v>
      </c>
      <c r="L454" s="62">
        <v>156.88</v>
      </c>
      <c r="M454" s="4">
        <f>ROUND(K454*L454,2)</f>
        <v>156.88</v>
      </c>
      <c r="N454" s="92"/>
      <c r="O454" s="92"/>
      <c r="P454" s="92"/>
      <c r="Q454" s="36"/>
      <c r="R454" s="116"/>
      <c r="S454" s="59"/>
    </row>
    <row r="455" spans="1:19" ht="131.25" customHeight="1" x14ac:dyDescent="0.25">
      <c r="D455" s="73" t="s">
        <v>556</v>
      </c>
      <c r="G455" s="15"/>
      <c r="H455" s="15"/>
      <c r="I455" s="15"/>
      <c r="J455" s="15"/>
      <c r="N455" s="92"/>
      <c r="O455" s="92"/>
      <c r="P455" s="92"/>
      <c r="Q455" s="36"/>
      <c r="R455" s="108"/>
      <c r="S455" s="59"/>
    </row>
    <row r="456" spans="1:19" outlineLevel="1" x14ac:dyDescent="0.25">
      <c r="F456" s="1">
        <v>1</v>
      </c>
      <c r="G456" s="15">
        <v>0</v>
      </c>
      <c r="H456" s="15">
        <v>0</v>
      </c>
      <c r="I456" s="15">
        <v>0</v>
      </c>
      <c r="J456" s="15">
        <f>OR(F456&lt;&gt;0,G456&lt;&gt;0,H456&lt;&gt;0,I456&lt;&gt;0)*(F456 + (F456 = 0))*(G456 + (G456 = 0))*(H456 + (H456 = 0))*(I456 + (I456 = 0))</f>
        <v>1</v>
      </c>
      <c r="N456" s="92"/>
      <c r="O456" s="92"/>
      <c r="P456" s="92"/>
      <c r="Q456" s="36"/>
      <c r="R456" s="36"/>
      <c r="S456" s="59"/>
    </row>
    <row r="457" spans="1:19" outlineLevel="1" x14ac:dyDescent="0.25">
      <c r="G457" s="15"/>
      <c r="H457" s="15"/>
      <c r="I457" s="15"/>
      <c r="J457" s="15">
        <f>SUM(J456)</f>
        <v>1</v>
      </c>
      <c r="N457" s="92"/>
      <c r="O457" s="92"/>
      <c r="P457" s="92"/>
      <c r="Q457" s="36"/>
      <c r="R457" s="36"/>
      <c r="S457" s="59"/>
    </row>
    <row r="458" spans="1:19" x14ac:dyDescent="0.25">
      <c r="A458" s="23" t="s">
        <v>162</v>
      </c>
      <c r="B458" s="23" t="s">
        <v>16</v>
      </c>
      <c r="C458" s="23" t="s">
        <v>19</v>
      </c>
      <c r="D458" s="63" t="s">
        <v>521</v>
      </c>
      <c r="E458" s="24"/>
      <c r="F458" s="25"/>
      <c r="G458" s="25"/>
      <c r="H458" s="25"/>
      <c r="I458" s="25"/>
      <c r="J458" s="4"/>
      <c r="K458" s="4">
        <f>J461</f>
        <v>1</v>
      </c>
      <c r="L458" s="62">
        <v>282.45</v>
      </c>
      <c r="M458" s="4">
        <f>ROUND(K458*L458,2)</f>
        <v>282.45</v>
      </c>
      <c r="N458" s="92"/>
      <c r="O458" s="92"/>
      <c r="P458" s="92"/>
      <c r="Q458" s="36"/>
      <c r="R458" s="116"/>
      <c r="S458" s="59"/>
    </row>
    <row r="459" spans="1:19" ht="146.25" customHeight="1" x14ac:dyDescent="0.25">
      <c r="D459" s="100" t="s">
        <v>522</v>
      </c>
      <c r="G459" s="15"/>
      <c r="H459" s="15"/>
      <c r="I459" s="15"/>
      <c r="J459" s="15"/>
      <c r="N459" s="92"/>
      <c r="O459" s="92"/>
      <c r="P459" s="92"/>
      <c r="Q459" s="36"/>
      <c r="R459" s="108"/>
      <c r="S459" s="59"/>
    </row>
    <row r="460" spans="1:19" outlineLevel="1" x14ac:dyDescent="0.25">
      <c r="F460" s="1">
        <v>1</v>
      </c>
      <c r="G460" s="15">
        <v>0</v>
      </c>
      <c r="H460" s="15">
        <v>0</v>
      </c>
      <c r="I460" s="15">
        <v>0</v>
      </c>
      <c r="J460" s="15">
        <f>OR(F460&lt;&gt;0,G460&lt;&gt;0,H460&lt;&gt;0,I460&lt;&gt;0)*(F460 + (F460 = 0))*(G460 + (G460 = 0))*(H460 + (H460 = 0))*(I460 + (I460 = 0))</f>
        <v>1</v>
      </c>
      <c r="N460" s="92"/>
      <c r="O460" s="92"/>
      <c r="P460" s="92"/>
      <c r="Q460" s="36"/>
      <c r="R460" s="36"/>
      <c r="S460" s="59"/>
    </row>
    <row r="461" spans="1:19" outlineLevel="1" x14ac:dyDescent="0.25">
      <c r="G461" s="15"/>
      <c r="H461" s="15"/>
      <c r="I461" s="15"/>
      <c r="J461" s="15">
        <f>SUM(J460)</f>
        <v>1</v>
      </c>
      <c r="N461" s="92"/>
      <c r="O461" s="92"/>
      <c r="P461" s="92"/>
      <c r="Q461" s="36"/>
      <c r="R461" s="36"/>
      <c r="S461" s="59"/>
    </row>
    <row r="462" spans="1:19" s="61" customFormat="1" x14ac:dyDescent="0.25">
      <c r="A462" s="23" t="s">
        <v>163</v>
      </c>
      <c r="B462" s="23" t="s">
        <v>16</v>
      </c>
      <c r="C462" s="23" t="s">
        <v>19</v>
      </c>
      <c r="D462" s="78" t="s">
        <v>117</v>
      </c>
      <c r="E462" s="24"/>
      <c r="F462" s="25"/>
      <c r="G462" s="25"/>
      <c r="H462" s="25"/>
      <c r="I462" s="25"/>
      <c r="J462" s="4"/>
      <c r="K462" s="4">
        <f>J465</f>
        <v>3</v>
      </c>
      <c r="L462" s="4">
        <v>196</v>
      </c>
      <c r="M462" s="4">
        <f>ROUND(K462*L462,2)</f>
        <v>588</v>
      </c>
      <c r="N462" s="92"/>
      <c r="O462" s="92"/>
      <c r="P462" s="92"/>
      <c r="Q462" s="36"/>
      <c r="R462" s="36"/>
      <c r="S462" s="59"/>
    </row>
    <row r="463" spans="1:19" s="61" customFormat="1" ht="171.75" customHeight="1" x14ac:dyDescent="0.25">
      <c r="A463" s="2"/>
      <c r="B463" s="2"/>
      <c r="C463" s="2"/>
      <c r="D463" s="85" t="s">
        <v>557</v>
      </c>
      <c r="E463" s="2"/>
      <c r="F463" s="2"/>
      <c r="G463" s="2"/>
      <c r="H463" s="2"/>
      <c r="I463" s="2"/>
      <c r="J463" s="2"/>
      <c r="K463" s="2"/>
      <c r="L463" s="2"/>
      <c r="M463" s="2"/>
      <c r="N463" s="92"/>
      <c r="O463" s="92"/>
      <c r="P463" s="92"/>
      <c r="Q463" s="36"/>
      <c r="R463" s="36"/>
      <c r="S463" s="59"/>
    </row>
    <row r="464" spans="1:19" s="61" customFormat="1" outlineLevel="1" x14ac:dyDescent="0.25">
      <c r="A464" s="2"/>
      <c r="B464" s="2"/>
      <c r="C464" s="2"/>
      <c r="D464" s="81"/>
      <c r="E464" s="2"/>
      <c r="F464" s="1">
        <v>3</v>
      </c>
      <c r="G464" s="15">
        <v>0</v>
      </c>
      <c r="H464" s="15">
        <v>0</v>
      </c>
      <c r="I464" s="15">
        <v>0</v>
      </c>
      <c r="J464" s="15">
        <f>OR(F464&lt;&gt;0,G464&lt;&gt;0,H464&lt;&gt;0,I464&lt;&gt;0)*(F464 + (F464 = 0))*(G464 + (G464 = 0))*(H464 + (H464 = 0))*(I464 + (I464 = 0))</f>
        <v>3</v>
      </c>
      <c r="K464" s="2"/>
      <c r="L464" s="2"/>
      <c r="M464" s="2"/>
      <c r="N464" s="92"/>
      <c r="O464" s="92"/>
      <c r="P464" s="92"/>
      <c r="Q464" s="36"/>
      <c r="R464" s="36"/>
      <c r="S464" s="59"/>
    </row>
    <row r="465" spans="1:19" s="61" customFormat="1" outlineLevel="1" x14ac:dyDescent="0.25">
      <c r="A465" s="2"/>
      <c r="B465" s="2"/>
      <c r="C465" s="2"/>
      <c r="D465" s="81"/>
      <c r="E465" s="2"/>
      <c r="F465" s="2"/>
      <c r="G465" s="15"/>
      <c r="H465" s="15"/>
      <c r="I465" s="15"/>
      <c r="J465" s="15">
        <f>SUM(J464)</f>
        <v>3</v>
      </c>
      <c r="K465" s="2"/>
      <c r="L465" s="2"/>
      <c r="M465" s="2"/>
      <c r="N465" s="92"/>
      <c r="O465" s="92"/>
      <c r="P465" s="92"/>
      <c r="Q465" s="36"/>
      <c r="R465" s="36"/>
      <c r="S465" s="59"/>
    </row>
    <row r="466" spans="1:19" s="61" customFormat="1" x14ac:dyDescent="0.25">
      <c r="A466" s="23" t="s">
        <v>164</v>
      </c>
      <c r="B466" s="23" t="s">
        <v>16</v>
      </c>
      <c r="C466" s="23" t="s">
        <v>19</v>
      </c>
      <c r="D466" s="78" t="s">
        <v>118</v>
      </c>
      <c r="E466" s="24"/>
      <c r="F466" s="25"/>
      <c r="G466" s="25"/>
      <c r="H466" s="25"/>
      <c r="I466" s="25"/>
      <c r="J466" s="4"/>
      <c r="K466" s="4">
        <f>J469</f>
        <v>2</v>
      </c>
      <c r="L466" s="4">
        <v>257.92</v>
      </c>
      <c r="M466" s="4">
        <f>ROUND(K466*L466,2)</f>
        <v>515.84</v>
      </c>
      <c r="N466" s="92"/>
      <c r="O466" s="111"/>
      <c r="P466" s="92"/>
      <c r="Q466" s="36"/>
      <c r="R466" s="36"/>
      <c r="S466" s="59"/>
    </row>
    <row r="467" spans="1:19" s="61" customFormat="1" ht="186" customHeight="1" x14ac:dyDescent="0.25">
      <c r="A467" s="2"/>
      <c r="B467" s="2"/>
      <c r="C467" s="2"/>
      <c r="D467" s="69" t="s">
        <v>558</v>
      </c>
      <c r="E467" s="2"/>
      <c r="F467" s="2"/>
      <c r="G467" s="2"/>
      <c r="H467" s="2"/>
      <c r="I467" s="2"/>
      <c r="J467" s="2"/>
      <c r="K467" s="2"/>
      <c r="L467" s="2"/>
      <c r="M467" s="2"/>
      <c r="N467" s="92"/>
      <c r="O467" s="92"/>
      <c r="P467" s="92"/>
      <c r="Q467" s="36"/>
      <c r="R467" s="36"/>
      <c r="S467" s="59"/>
    </row>
    <row r="468" spans="1:19" s="61" customFormat="1" outlineLevel="1" x14ac:dyDescent="0.25">
      <c r="A468" s="2"/>
      <c r="B468" s="2"/>
      <c r="C468" s="2"/>
      <c r="D468" s="81"/>
      <c r="E468" s="2"/>
      <c r="F468" s="1">
        <v>2</v>
      </c>
      <c r="G468" s="15">
        <v>0</v>
      </c>
      <c r="H468" s="15">
        <v>0</v>
      </c>
      <c r="I468" s="15">
        <v>0</v>
      </c>
      <c r="J468" s="15">
        <f>OR(F468&lt;&gt;0,G468&lt;&gt;0,H468&lt;&gt;0,I468&lt;&gt;0)*(F468 + (F468 = 0))*(G468 + (G468 = 0))*(H468 + (H468 = 0))*(I468 + (I468 = 0))</f>
        <v>2</v>
      </c>
      <c r="K468" s="2"/>
      <c r="L468" s="2"/>
      <c r="M468" s="2"/>
      <c r="N468" s="92"/>
      <c r="O468" s="92"/>
      <c r="P468" s="92"/>
      <c r="Q468" s="36"/>
      <c r="R468" s="36"/>
      <c r="S468" s="59"/>
    </row>
    <row r="469" spans="1:19" s="61" customFormat="1" outlineLevel="1" x14ac:dyDescent="0.25">
      <c r="A469" s="2"/>
      <c r="B469" s="2"/>
      <c r="C469" s="2"/>
      <c r="D469" s="81"/>
      <c r="E469" s="2"/>
      <c r="F469" s="2"/>
      <c r="G469" s="15"/>
      <c r="H469" s="15"/>
      <c r="I469" s="15"/>
      <c r="J469" s="15">
        <f>SUM(J468)</f>
        <v>2</v>
      </c>
      <c r="K469" s="2"/>
      <c r="L469" s="2"/>
      <c r="M469" s="2"/>
      <c r="N469" s="92"/>
      <c r="O469" s="92"/>
      <c r="P469" s="92"/>
      <c r="Q469" s="36"/>
      <c r="R469" s="36"/>
      <c r="S469" s="59"/>
    </row>
    <row r="470" spans="1:19" s="61" customFormat="1" x14ac:dyDescent="0.25">
      <c r="A470" s="23" t="s">
        <v>165</v>
      </c>
      <c r="B470" s="23" t="s">
        <v>16</v>
      </c>
      <c r="C470" s="23" t="s">
        <v>19</v>
      </c>
      <c r="D470" s="86" t="s">
        <v>123</v>
      </c>
      <c r="E470" s="24"/>
      <c r="F470" s="25"/>
      <c r="G470" s="25"/>
      <c r="H470" s="25"/>
      <c r="I470" s="25"/>
      <c r="J470" s="4"/>
      <c r="K470" s="4">
        <f>J473</f>
        <v>3</v>
      </c>
      <c r="L470" s="4">
        <v>116.53</v>
      </c>
      <c r="M470" s="4">
        <f>ROUND(K470*L470,2)</f>
        <v>349.59</v>
      </c>
      <c r="N470" s="92"/>
      <c r="O470" s="111"/>
      <c r="P470" s="92"/>
      <c r="Q470" s="36"/>
      <c r="R470" s="36"/>
      <c r="S470" s="59"/>
    </row>
    <row r="471" spans="1:19" s="61" customFormat="1" ht="132" customHeight="1" x14ac:dyDescent="0.25">
      <c r="A471" s="2"/>
      <c r="B471" s="2"/>
      <c r="C471" s="2"/>
      <c r="D471" s="69" t="s">
        <v>559</v>
      </c>
      <c r="E471" s="2"/>
      <c r="F471" s="2"/>
      <c r="G471" s="2"/>
      <c r="H471" s="2"/>
      <c r="I471" s="2"/>
      <c r="J471" s="2"/>
      <c r="K471" s="2"/>
      <c r="L471" s="2"/>
      <c r="M471" s="2"/>
      <c r="N471" s="92"/>
      <c r="O471" s="92"/>
      <c r="P471" s="92"/>
      <c r="Q471" s="36"/>
      <c r="R471" s="36"/>
      <c r="S471" s="59"/>
    </row>
    <row r="472" spans="1:19" s="61" customFormat="1" outlineLevel="1" x14ac:dyDescent="0.25">
      <c r="A472" s="2"/>
      <c r="B472" s="2"/>
      <c r="C472" s="2"/>
      <c r="D472" s="81"/>
      <c r="E472" s="2"/>
      <c r="F472" s="2">
        <v>3</v>
      </c>
      <c r="G472" s="15">
        <v>0</v>
      </c>
      <c r="H472" s="15">
        <v>0</v>
      </c>
      <c r="I472" s="15">
        <v>0</v>
      </c>
      <c r="J472" s="15">
        <f>OR(F472&lt;&gt;0,G472&lt;&gt;0,H472&lt;&gt;0,I472&lt;&gt;0)*(F472 + (F472 = 0))*(G472 + (G472 = 0))*(H472 + (H472 = 0))*(I472 + (I472 = 0))</f>
        <v>3</v>
      </c>
      <c r="K472" s="2"/>
      <c r="L472" s="2"/>
      <c r="M472" s="2"/>
      <c r="N472" s="92"/>
      <c r="O472" s="92"/>
      <c r="P472" s="92"/>
      <c r="Q472" s="36"/>
      <c r="R472" s="36"/>
      <c r="S472" s="59"/>
    </row>
    <row r="473" spans="1:19" s="61" customFormat="1" outlineLevel="1" x14ac:dyDescent="0.25">
      <c r="A473" s="2"/>
      <c r="B473" s="2"/>
      <c r="C473" s="2"/>
      <c r="D473" s="81"/>
      <c r="E473" s="2"/>
      <c r="F473" s="2"/>
      <c r="G473" s="15"/>
      <c r="H473" s="15"/>
      <c r="I473" s="15"/>
      <c r="J473" s="15">
        <f>SUM(J472)</f>
        <v>3</v>
      </c>
      <c r="K473" s="2"/>
      <c r="L473" s="2"/>
      <c r="M473" s="2"/>
      <c r="N473" s="92"/>
      <c r="O473" s="92"/>
      <c r="P473" s="92"/>
      <c r="Q473" s="36"/>
      <c r="R473" s="36"/>
      <c r="S473" s="59"/>
    </row>
    <row r="474" spans="1:19" s="61" customFormat="1" x14ac:dyDescent="0.25">
      <c r="A474" s="23" t="s">
        <v>166</v>
      </c>
      <c r="B474" s="23" t="s">
        <v>16</v>
      </c>
      <c r="C474" s="23" t="s">
        <v>19</v>
      </c>
      <c r="D474" s="78" t="s">
        <v>305</v>
      </c>
      <c r="E474" s="24"/>
      <c r="F474" s="25"/>
      <c r="G474" s="25"/>
      <c r="H474" s="25"/>
      <c r="I474" s="25"/>
      <c r="J474" s="4"/>
      <c r="K474" s="4">
        <f>J477</f>
        <v>1</v>
      </c>
      <c r="L474" s="62">
        <v>78.45</v>
      </c>
      <c r="M474" s="4">
        <f>ROUND(K474*L474,2)</f>
        <v>78.45</v>
      </c>
      <c r="N474" s="92"/>
      <c r="O474" s="92"/>
      <c r="P474" s="92"/>
      <c r="Q474" s="36"/>
      <c r="R474" s="36"/>
      <c r="S474" s="59"/>
    </row>
    <row r="475" spans="1:19" s="61" customFormat="1" ht="79.5" customHeight="1" x14ac:dyDescent="0.25">
      <c r="A475" s="2"/>
      <c r="B475" s="2"/>
      <c r="C475" s="2"/>
      <c r="D475" s="85" t="s">
        <v>520</v>
      </c>
      <c r="E475" s="2"/>
      <c r="F475" s="2"/>
      <c r="G475" s="2"/>
      <c r="H475" s="2"/>
      <c r="I475" s="2"/>
      <c r="J475" s="2"/>
      <c r="K475" s="2"/>
      <c r="L475" s="2"/>
      <c r="M475" s="2"/>
      <c r="N475" s="92"/>
      <c r="O475" s="92"/>
      <c r="P475" s="92"/>
      <c r="Q475" s="36"/>
      <c r="R475" s="36"/>
      <c r="S475" s="59"/>
    </row>
    <row r="476" spans="1:19" s="61" customFormat="1" outlineLevel="1" x14ac:dyDescent="0.25">
      <c r="A476" s="2"/>
      <c r="B476" s="2"/>
      <c r="C476" s="2"/>
      <c r="D476" s="81"/>
      <c r="E476" s="2"/>
      <c r="F476" s="1">
        <v>1</v>
      </c>
      <c r="G476" s="15">
        <v>0</v>
      </c>
      <c r="H476" s="15">
        <v>0</v>
      </c>
      <c r="I476" s="15">
        <v>0</v>
      </c>
      <c r="J476" s="15">
        <f>OR(F476&lt;&gt;0,G476&lt;&gt;0,H476&lt;&gt;0,I476&lt;&gt;0)*(F476 + (F476 = 0))*(G476 + (G476 = 0))*(H476 + (H476 = 0))*(I476 + (I476 = 0))</f>
        <v>1</v>
      </c>
      <c r="K476" s="2"/>
      <c r="L476" s="2"/>
      <c r="M476" s="2"/>
      <c r="N476" s="92"/>
      <c r="O476" s="92"/>
      <c r="P476" s="92"/>
      <c r="Q476" s="36"/>
      <c r="R476" s="36"/>
      <c r="S476" s="59"/>
    </row>
    <row r="477" spans="1:19" s="61" customFormat="1" outlineLevel="1" x14ac:dyDescent="0.25">
      <c r="A477" s="2"/>
      <c r="B477" s="2"/>
      <c r="C477" s="2"/>
      <c r="D477" s="81"/>
      <c r="E477" s="2"/>
      <c r="F477" s="2"/>
      <c r="G477" s="15"/>
      <c r="H477" s="15"/>
      <c r="I477" s="15"/>
      <c r="J477" s="15">
        <f>SUM(J476)</f>
        <v>1</v>
      </c>
      <c r="K477" s="2"/>
      <c r="L477" s="2"/>
      <c r="M477" s="2"/>
      <c r="N477" s="92"/>
      <c r="O477" s="92"/>
      <c r="P477" s="92"/>
      <c r="Q477" s="36"/>
      <c r="R477" s="36"/>
      <c r="S477" s="59"/>
    </row>
    <row r="478" spans="1:19" x14ac:dyDescent="0.25">
      <c r="A478" s="23" t="s">
        <v>167</v>
      </c>
      <c r="B478" s="23" t="s">
        <v>16</v>
      </c>
      <c r="C478" s="23" t="s">
        <v>19</v>
      </c>
      <c r="D478" s="78" t="s">
        <v>121</v>
      </c>
      <c r="E478" s="24"/>
      <c r="F478" s="25"/>
      <c r="G478" s="25"/>
      <c r="H478" s="25"/>
      <c r="I478" s="25"/>
      <c r="J478" s="4"/>
      <c r="K478" s="4">
        <f>J481</f>
        <v>1</v>
      </c>
      <c r="L478" s="4">
        <v>152.04</v>
      </c>
      <c r="M478" s="4">
        <f>ROUND(K478*L478,2)</f>
        <v>152.04</v>
      </c>
      <c r="N478" s="92"/>
      <c r="O478" s="111"/>
      <c r="P478" s="92"/>
      <c r="Q478" s="36"/>
      <c r="R478" s="36"/>
      <c r="S478" s="59"/>
    </row>
    <row r="479" spans="1:19" ht="93.75" customHeight="1" x14ac:dyDescent="0.25">
      <c r="D479" s="69" t="s">
        <v>510</v>
      </c>
      <c r="F479" s="1"/>
      <c r="N479" s="92"/>
      <c r="O479" s="92"/>
      <c r="P479" s="92"/>
      <c r="Q479" s="36"/>
      <c r="R479" s="85"/>
      <c r="S479" s="59"/>
    </row>
    <row r="480" spans="1:19" outlineLevel="1" x14ac:dyDescent="0.25">
      <c r="F480" s="2">
        <v>1</v>
      </c>
      <c r="G480" s="15">
        <v>0</v>
      </c>
      <c r="H480" s="15">
        <v>0</v>
      </c>
      <c r="I480" s="15">
        <v>0</v>
      </c>
      <c r="J480" s="15">
        <f>OR(F480&lt;&gt;0,G480&lt;&gt;0,H480&lt;&gt;0,I480&lt;&gt;0)*(F480 + (F480 = 0))*(G480 + (G480 = 0))*(H480 + (H480 = 0))*(I480 + (I480 = 0))</f>
        <v>1</v>
      </c>
      <c r="N480" s="92"/>
      <c r="O480" s="92"/>
      <c r="P480" s="92"/>
      <c r="Q480" s="36"/>
      <c r="R480" s="36"/>
      <c r="S480" s="59"/>
    </row>
    <row r="481" spans="1:19" outlineLevel="1" x14ac:dyDescent="0.25">
      <c r="G481" s="15"/>
      <c r="H481" s="15"/>
      <c r="I481" s="15"/>
      <c r="J481" s="15">
        <f>SUM(J480)</f>
        <v>1</v>
      </c>
      <c r="N481" s="92"/>
      <c r="O481" s="92"/>
      <c r="P481" s="92"/>
      <c r="Q481" s="36"/>
      <c r="R481" s="36"/>
      <c r="S481" s="59"/>
    </row>
    <row r="482" spans="1:19" s="61" customFormat="1" x14ac:dyDescent="0.25">
      <c r="A482" s="23" t="s">
        <v>168</v>
      </c>
      <c r="B482" s="23" t="s">
        <v>16</v>
      </c>
      <c r="C482" s="23" t="s">
        <v>19</v>
      </c>
      <c r="D482" s="78" t="s">
        <v>313</v>
      </c>
      <c r="E482" s="24"/>
      <c r="F482" s="25"/>
      <c r="G482" s="25"/>
      <c r="H482" s="25"/>
      <c r="I482" s="25"/>
      <c r="J482" s="62"/>
      <c r="K482" s="62">
        <f>J485</f>
        <v>1</v>
      </c>
      <c r="L482" s="62">
        <v>38.76</v>
      </c>
      <c r="M482" s="62">
        <f>ROUND(K482*L482,2)</f>
        <v>38.76</v>
      </c>
      <c r="N482" s="92"/>
      <c r="O482" s="111"/>
      <c r="P482" s="92"/>
      <c r="Q482" s="36"/>
      <c r="R482" s="36"/>
      <c r="S482" s="59"/>
    </row>
    <row r="483" spans="1:19" s="61" customFormat="1" ht="145.5" customHeight="1" x14ac:dyDescent="0.25">
      <c r="D483" s="85" t="s">
        <v>565</v>
      </c>
      <c r="F483" s="59"/>
      <c r="N483" s="92"/>
      <c r="O483" s="92"/>
      <c r="P483" s="92"/>
      <c r="Q483" s="36"/>
      <c r="R483" s="36"/>
      <c r="S483" s="59"/>
    </row>
    <row r="484" spans="1:19" s="61" customFormat="1" outlineLevel="1" x14ac:dyDescent="0.25">
      <c r="D484" s="81"/>
      <c r="F484" s="61">
        <v>1</v>
      </c>
      <c r="G484" s="67">
        <v>0</v>
      </c>
      <c r="H484" s="67">
        <v>0</v>
      </c>
      <c r="I484" s="67">
        <v>0</v>
      </c>
      <c r="J484" s="67">
        <f>OR(F484&lt;&gt;0,G484&lt;&gt;0,H484&lt;&gt;0,I484&lt;&gt;0)*(F484 + (F484 = 0))*(G484 + (G484 = 0))*(H484 + (H484 = 0))*(I484 + (I484 = 0))</f>
        <v>1</v>
      </c>
      <c r="N484" s="92"/>
      <c r="O484" s="92"/>
      <c r="P484" s="92"/>
      <c r="Q484" s="36"/>
      <c r="R484" s="36"/>
      <c r="S484" s="59"/>
    </row>
    <row r="485" spans="1:19" s="61" customFormat="1" outlineLevel="1" x14ac:dyDescent="0.25">
      <c r="D485" s="81"/>
      <c r="G485" s="67"/>
      <c r="H485" s="67"/>
      <c r="I485" s="67"/>
      <c r="J485" s="67">
        <f>SUM(J484)</f>
        <v>1</v>
      </c>
      <c r="N485" s="92"/>
      <c r="O485" s="92"/>
      <c r="P485" s="92"/>
      <c r="Q485" s="36"/>
      <c r="R485" s="36"/>
      <c r="S485" s="59"/>
    </row>
    <row r="486" spans="1:19" x14ac:dyDescent="0.25">
      <c r="A486" s="23" t="s">
        <v>176</v>
      </c>
      <c r="B486" s="23" t="s">
        <v>16</v>
      </c>
      <c r="C486" s="23" t="s">
        <v>19</v>
      </c>
      <c r="D486" s="78" t="s">
        <v>126</v>
      </c>
      <c r="E486" s="24"/>
      <c r="F486" s="25"/>
      <c r="G486" s="25"/>
      <c r="H486" s="25"/>
      <c r="I486" s="25"/>
      <c r="J486" s="4"/>
      <c r="K486" s="4">
        <f>J489</f>
        <v>3</v>
      </c>
      <c r="L486" s="4">
        <v>105</v>
      </c>
      <c r="M486" s="4">
        <f>ROUND(K486*L486,2)</f>
        <v>315</v>
      </c>
      <c r="N486" s="92"/>
      <c r="O486" s="92"/>
      <c r="P486" s="92"/>
      <c r="Q486" s="36"/>
      <c r="R486" s="36"/>
      <c r="S486" s="59"/>
    </row>
    <row r="487" spans="1:19" ht="81" customHeight="1" x14ac:dyDescent="0.25">
      <c r="D487" s="85" t="s">
        <v>511</v>
      </c>
      <c r="N487" s="92"/>
      <c r="O487" s="92"/>
      <c r="P487" s="92"/>
      <c r="Q487" s="36"/>
      <c r="R487" s="87"/>
      <c r="S487" s="59"/>
    </row>
    <row r="488" spans="1:19" outlineLevel="1" x14ac:dyDescent="0.25">
      <c r="F488" s="1">
        <v>3</v>
      </c>
      <c r="G488" s="15">
        <v>0</v>
      </c>
      <c r="H488" s="15">
        <v>0</v>
      </c>
      <c r="I488" s="15">
        <v>0</v>
      </c>
      <c r="J488" s="15">
        <f>OR(F488&lt;&gt;0,G488&lt;&gt;0,H488&lt;&gt;0,I488&lt;&gt;0)*(F488 + (F488 = 0))*(G488 + (G488 = 0))*(H488 + (H488 = 0))*(I488 + (I488 = 0))</f>
        <v>3</v>
      </c>
      <c r="N488" s="92"/>
      <c r="O488" s="92"/>
      <c r="P488" s="92"/>
      <c r="Q488" s="36"/>
      <c r="R488" s="36"/>
      <c r="S488" s="59"/>
    </row>
    <row r="489" spans="1:19" outlineLevel="1" x14ac:dyDescent="0.25">
      <c r="F489" s="1"/>
      <c r="G489" s="15"/>
      <c r="H489" s="15"/>
      <c r="I489" s="15"/>
      <c r="J489" s="15">
        <f>SUM(J488)</f>
        <v>3</v>
      </c>
      <c r="N489" s="92"/>
      <c r="O489" s="92"/>
      <c r="P489" s="92"/>
      <c r="Q489" s="36"/>
      <c r="R489" s="36"/>
      <c r="S489" s="59"/>
    </row>
    <row r="490" spans="1:19" x14ac:dyDescent="0.25">
      <c r="A490" s="23" t="s">
        <v>291</v>
      </c>
      <c r="B490" s="23" t="s">
        <v>16</v>
      </c>
      <c r="C490" s="23" t="s">
        <v>19</v>
      </c>
      <c r="D490" s="78" t="s">
        <v>173</v>
      </c>
      <c r="E490" s="24"/>
      <c r="F490" s="25"/>
      <c r="G490" s="25"/>
      <c r="H490" s="25"/>
      <c r="I490" s="25"/>
      <c r="J490" s="4"/>
      <c r="K490" s="4">
        <f>J493</f>
        <v>3</v>
      </c>
      <c r="L490" s="4">
        <v>0</v>
      </c>
      <c r="M490" s="4">
        <f>ROUND(K490*L490,2)</f>
        <v>0</v>
      </c>
      <c r="N490" s="92"/>
      <c r="O490" s="92"/>
      <c r="P490" s="92"/>
      <c r="Q490" s="36"/>
      <c r="R490" s="36"/>
      <c r="S490" s="59"/>
    </row>
    <row r="491" spans="1:19" ht="67.5" customHeight="1" x14ac:dyDescent="0.25">
      <c r="D491" s="85" t="s">
        <v>124</v>
      </c>
      <c r="N491" s="92"/>
      <c r="O491" s="92"/>
      <c r="P491" s="92"/>
      <c r="Q491" s="36"/>
      <c r="R491" s="36"/>
      <c r="S491" s="59"/>
    </row>
    <row r="492" spans="1:19" outlineLevel="1" x14ac:dyDescent="0.25">
      <c r="D492" s="87"/>
      <c r="F492" s="2">
        <v>3</v>
      </c>
      <c r="G492" s="15">
        <v>0</v>
      </c>
      <c r="H492" s="15">
        <v>0</v>
      </c>
      <c r="I492" s="15">
        <v>0</v>
      </c>
      <c r="J492" s="15">
        <f>OR(F492&lt;&gt;0,G492&lt;&gt;0,H492&lt;&gt;0,I492&lt;&gt;0)*(F492 + (F492 = 0))*(G492 + (G492 = 0))*(H492 + (H492 = 0))*(I492 + (I492 = 0))</f>
        <v>3</v>
      </c>
      <c r="N492" s="92"/>
      <c r="O492" s="92"/>
      <c r="P492" s="92"/>
      <c r="Q492" s="36"/>
      <c r="R492" s="36"/>
      <c r="S492" s="59"/>
    </row>
    <row r="493" spans="1:19" outlineLevel="1" x14ac:dyDescent="0.25">
      <c r="D493" s="87"/>
      <c r="G493" s="15"/>
      <c r="H493" s="15"/>
      <c r="I493" s="15"/>
      <c r="J493" s="15">
        <f>SUM(J492)</f>
        <v>3</v>
      </c>
      <c r="N493" s="92"/>
      <c r="O493" s="92"/>
      <c r="P493" s="92"/>
      <c r="Q493" s="36"/>
      <c r="R493" s="36"/>
      <c r="S493" s="59"/>
    </row>
    <row r="494" spans="1:19" x14ac:dyDescent="0.25">
      <c r="A494" s="23" t="s">
        <v>292</v>
      </c>
      <c r="B494" s="32" t="s">
        <v>16</v>
      </c>
      <c r="C494" s="32" t="s">
        <v>19</v>
      </c>
      <c r="D494" s="88" t="s">
        <v>78</v>
      </c>
      <c r="E494" s="3"/>
      <c r="F494" s="3"/>
      <c r="G494" s="3"/>
      <c r="H494" s="3"/>
      <c r="I494" s="3"/>
      <c r="J494" s="3"/>
      <c r="K494" s="4">
        <f>J497</f>
        <v>1</v>
      </c>
      <c r="L494" s="4">
        <v>1350</v>
      </c>
      <c r="M494" s="4">
        <f>ROUND(K494*L494,2)</f>
        <v>1350</v>
      </c>
      <c r="N494" s="92"/>
      <c r="O494" s="92"/>
      <c r="P494" s="92"/>
      <c r="Q494" s="36"/>
      <c r="R494" s="36"/>
      <c r="S494" s="59"/>
    </row>
    <row r="495" spans="1:19" ht="263.25" customHeight="1" x14ac:dyDescent="0.25">
      <c r="B495" s="30"/>
      <c r="C495" s="30"/>
      <c r="D495" s="60" t="s">
        <v>516</v>
      </c>
      <c r="L495" s="31"/>
      <c r="N495" s="92"/>
      <c r="O495" s="92"/>
      <c r="P495" s="92"/>
      <c r="Q495" s="36"/>
      <c r="R495" s="108"/>
      <c r="S495" s="59"/>
    </row>
    <row r="496" spans="1:19" outlineLevel="1" x14ac:dyDescent="0.25">
      <c r="F496" s="14">
        <v>1</v>
      </c>
      <c r="G496" s="15">
        <v>0</v>
      </c>
      <c r="H496" s="15">
        <v>0</v>
      </c>
      <c r="I496" s="15">
        <v>0</v>
      </c>
      <c r="J496" s="15">
        <f>OR(F496&lt;&gt;0,G496&lt;&gt;0,H496&lt;&gt;0,I496&lt;&gt;0)*(F496 + (F496 = 0))*(G496 + (G496 = 0))*(H496 + (H496 = 0))*(I496 + (I496 = 0))</f>
        <v>1</v>
      </c>
      <c r="N496" s="92"/>
      <c r="O496" s="92"/>
      <c r="P496" s="92"/>
      <c r="Q496" s="36"/>
      <c r="R496" s="36"/>
      <c r="S496" s="59"/>
    </row>
    <row r="497" spans="1:19" outlineLevel="1" x14ac:dyDescent="0.25">
      <c r="F497" s="14"/>
      <c r="G497" s="15"/>
      <c r="H497" s="15"/>
      <c r="I497" s="15"/>
      <c r="J497" s="15">
        <f>SUM(J496)</f>
        <v>1</v>
      </c>
      <c r="N497" s="92"/>
      <c r="O497" s="92"/>
      <c r="P497" s="92"/>
      <c r="Q497" s="36"/>
      <c r="R497" s="36"/>
      <c r="S497" s="59"/>
    </row>
    <row r="498" spans="1:19" s="61" customFormat="1" ht="25.5" x14ac:dyDescent="0.25">
      <c r="A498" s="23" t="s">
        <v>293</v>
      </c>
      <c r="B498" s="32" t="s">
        <v>16</v>
      </c>
      <c r="C498" s="32" t="s">
        <v>19</v>
      </c>
      <c r="D498" s="88" t="s">
        <v>525</v>
      </c>
      <c r="E498" s="3"/>
      <c r="F498" s="3"/>
      <c r="G498" s="3"/>
      <c r="H498" s="3"/>
      <c r="I498" s="3"/>
      <c r="J498" s="3"/>
      <c r="K498" s="62">
        <f>J505</f>
        <v>1</v>
      </c>
      <c r="L498" s="62">
        <v>861.37</v>
      </c>
      <c r="M498" s="62">
        <f>ROUND(K498*L498,2)</f>
        <v>861.37</v>
      </c>
      <c r="N498" s="92"/>
      <c r="O498" s="92"/>
      <c r="P498" s="92"/>
      <c r="Q498" s="36"/>
      <c r="R498" s="36"/>
      <c r="S498" s="59"/>
    </row>
    <row r="499" spans="1:19" s="61" customFormat="1" ht="236.25" customHeight="1" x14ac:dyDescent="0.25">
      <c r="B499" s="30"/>
      <c r="C499" s="30"/>
      <c r="D499" s="60" t="s">
        <v>570</v>
      </c>
      <c r="L499" s="31"/>
      <c r="N499" s="92"/>
      <c r="O499" s="92"/>
      <c r="P499" s="92"/>
      <c r="Q499" s="36"/>
      <c r="R499" s="109"/>
      <c r="S499" s="59"/>
    </row>
    <row r="500" spans="1:19" s="61" customFormat="1" ht="93" customHeight="1" x14ac:dyDescent="0.25">
      <c r="D500" s="81" t="s">
        <v>566</v>
      </c>
      <c r="F500" s="66"/>
      <c r="G500" s="67"/>
      <c r="H500" s="67"/>
      <c r="I500" s="67"/>
      <c r="J500" s="67"/>
      <c r="N500" s="92"/>
      <c r="O500" s="92"/>
      <c r="P500" s="92"/>
      <c r="Q500" s="36"/>
      <c r="R500" s="36"/>
      <c r="S500" s="59"/>
    </row>
    <row r="501" spans="1:19" s="61" customFormat="1" ht="93" customHeight="1" x14ac:dyDescent="0.25">
      <c r="D501" s="81" t="s">
        <v>567</v>
      </c>
      <c r="F501" s="66"/>
      <c r="G501" s="67"/>
      <c r="H501" s="67"/>
      <c r="I501" s="67"/>
      <c r="J501" s="67"/>
      <c r="N501" s="92"/>
      <c r="O501" s="92"/>
      <c r="P501" s="92"/>
      <c r="Q501" s="36"/>
      <c r="R501" s="36"/>
      <c r="S501" s="59"/>
    </row>
    <row r="502" spans="1:19" s="61" customFormat="1" ht="93" customHeight="1" x14ac:dyDescent="0.25">
      <c r="D502" s="81" t="s">
        <v>568</v>
      </c>
      <c r="F502" s="66"/>
      <c r="G502" s="67"/>
      <c r="H502" s="67"/>
      <c r="I502" s="67"/>
      <c r="J502" s="67"/>
      <c r="N502" s="92"/>
      <c r="O502" s="92"/>
      <c r="P502" s="92"/>
      <c r="Q502" s="36"/>
      <c r="R502" s="36"/>
      <c r="S502" s="59"/>
    </row>
    <row r="503" spans="1:19" s="61" customFormat="1" ht="105.75" customHeight="1" x14ac:dyDescent="0.25">
      <c r="D503" s="81" t="s">
        <v>569</v>
      </c>
      <c r="F503" s="66"/>
      <c r="G503" s="67"/>
      <c r="H503" s="67"/>
      <c r="I503" s="67"/>
      <c r="J503" s="67"/>
      <c r="N503" s="92"/>
      <c r="O503" s="92"/>
      <c r="P503" s="92"/>
      <c r="Q503" s="36"/>
      <c r="R503" s="36"/>
      <c r="S503" s="59"/>
    </row>
    <row r="504" spans="1:19" s="61" customFormat="1" ht="13.5" outlineLevel="1" x14ac:dyDescent="0.25">
      <c r="C504" s="61" t="s">
        <v>526</v>
      </c>
      <c r="D504" s="105" t="s">
        <v>583</v>
      </c>
      <c r="F504" s="66">
        <v>1</v>
      </c>
      <c r="G504" s="67">
        <v>0</v>
      </c>
      <c r="H504" s="67">
        <v>0</v>
      </c>
      <c r="I504" s="67">
        <v>0</v>
      </c>
      <c r="J504" s="67">
        <f>OR(F504&lt;&gt;0,G504&lt;&gt;0,H504&lt;&gt;0,I504&lt;&gt;0)*(F504 + (F504 = 0))*(G504 + (G504 = 0))*(H504 + (H504 = 0))*(I504 + (I504 = 0))</f>
        <v>1</v>
      </c>
      <c r="N504" s="92"/>
      <c r="O504" s="92"/>
      <c r="P504" s="92"/>
      <c r="Q504" s="36"/>
      <c r="R504" s="36"/>
      <c r="S504" s="59"/>
    </row>
    <row r="505" spans="1:19" s="61" customFormat="1" outlineLevel="1" x14ac:dyDescent="0.25">
      <c r="D505" s="81"/>
      <c r="F505" s="66"/>
      <c r="G505" s="67"/>
      <c r="H505" s="67"/>
      <c r="I505" s="67"/>
      <c r="J505" s="67">
        <f>SUM(J504)</f>
        <v>1</v>
      </c>
      <c r="N505" s="92"/>
      <c r="O505" s="92"/>
      <c r="P505" s="92"/>
      <c r="Q505" s="36"/>
      <c r="R505" s="36"/>
      <c r="S505" s="59"/>
    </row>
    <row r="506" spans="1:19" x14ac:dyDescent="0.25">
      <c r="A506" s="23" t="s">
        <v>294</v>
      </c>
      <c r="B506" s="23" t="s">
        <v>16</v>
      </c>
      <c r="C506" s="23" t="s">
        <v>359</v>
      </c>
      <c r="D506" s="78" t="s">
        <v>25</v>
      </c>
      <c r="E506" s="24"/>
      <c r="F506" s="25"/>
      <c r="G506" s="25"/>
      <c r="H506" s="25"/>
      <c r="I506" s="25"/>
      <c r="J506" s="25"/>
      <c r="K506" s="4">
        <f>J509</f>
        <v>43.74</v>
      </c>
      <c r="L506" s="4">
        <v>4.51</v>
      </c>
      <c r="M506" s="4">
        <f>ROUND(K506*L506,2)</f>
        <v>197.27</v>
      </c>
      <c r="N506" s="92"/>
      <c r="O506" s="92"/>
      <c r="P506" s="92"/>
      <c r="Q506" s="36"/>
      <c r="R506" s="36"/>
      <c r="S506" s="59"/>
    </row>
    <row r="507" spans="1:19" ht="144.75" customHeight="1" x14ac:dyDescent="0.25">
      <c r="A507" s="13"/>
      <c r="B507" s="13"/>
      <c r="C507" s="13"/>
      <c r="D507" s="60" t="s">
        <v>512</v>
      </c>
      <c r="E507" s="13"/>
      <c r="F507" s="14"/>
      <c r="G507" s="14"/>
      <c r="H507" s="14"/>
      <c r="I507" s="14"/>
      <c r="J507" s="14"/>
      <c r="K507" s="14"/>
      <c r="L507" s="14"/>
      <c r="M507" s="14"/>
      <c r="N507" s="92"/>
      <c r="O507" s="92"/>
      <c r="P507" s="92"/>
      <c r="Q507" s="36"/>
      <c r="R507" s="36"/>
      <c r="S507" s="59"/>
    </row>
    <row r="508" spans="1:19" outlineLevel="1" x14ac:dyDescent="0.25">
      <c r="A508" s="13"/>
      <c r="B508" s="13"/>
      <c r="C508" s="13"/>
      <c r="D508" s="73"/>
      <c r="E508" s="13"/>
      <c r="F508" s="14">
        <v>1</v>
      </c>
      <c r="G508" s="15">
        <v>43.74</v>
      </c>
      <c r="H508" s="15">
        <v>0</v>
      </c>
      <c r="I508" s="15">
        <v>0</v>
      </c>
      <c r="J508" s="15">
        <f>OR(F508&lt;&gt;0,G508&lt;&gt;0,H508&lt;&gt;0,I508&lt;&gt;0)*(F508 + (F508 = 0))*(G508 + (G508 = 0))*(H508 + (H508 = 0))*(I508 + (I508 = 0))</f>
        <v>43.74</v>
      </c>
      <c r="K508" s="14"/>
      <c r="L508" s="14"/>
      <c r="M508" s="14"/>
      <c r="N508" s="92"/>
      <c r="O508" s="92"/>
      <c r="P508" s="92"/>
      <c r="Q508" s="36"/>
      <c r="R508" s="36"/>
      <c r="S508" s="59"/>
    </row>
    <row r="509" spans="1:19" outlineLevel="1" x14ac:dyDescent="0.25">
      <c r="A509" s="13"/>
      <c r="B509" s="13"/>
      <c r="C509" s="13"/>
      <c r="D509" s="73"/>
      <c r="E509" s="13"/>
      <c r="F509" s="14"/>
      <c r="G509" s="15"/>
      <c r="H509" s="15"/>
      <c r="I509" s="15"/>
      <c r="J509" s="15">
        <f>SUM(J508)</f>
        <v>43.74</v>
      </c>
      <c r="K509" s="14"/>
      <c r="L509" s="14"/>
      <c r="M509" s="14"/>
      <c r="N509" s="92"/>
      <c r="O509" s="92"/>
      <c r="P509" s="92"/>
      <c r="Q509" s="36"/>
      <c r="R509" s="36"/>
      <c r="S509" s="59"/>
    </row>
    <row r="510" spans="1:19" s="61" customFormat="1" x14ac:dyDescent="0.25">
      <c r="A510" s="65"/>
      <c r="B510" s="65"/>
      <c r="C510" s="65"/>
      <c r="D510" s="102"/>
      <c r="E510" s="65"/>
      <c r="F510" s="66"/>
      <c r="G510" s="67"/>
      <c r="H510" s="67"/>
      <c r="I510" s="67"/>
      <c r="J510" s="67"/>
      <c r="K510" s="66"/>
      <c r="L510" s="66"/>
      <c r="M510" s="66"/>
      <c r="N510" s="92"/>
      <c r="O510" s="92"/>
      <c r="P510" s="92"/>
      <c r="Q510" s="36"/>
      <c r="R510" s="36"/>
      <c r="S510" s="59"/>
    </row>
    <row r="511" spans="1:19" x14ac:dyDescent="0.25">
      <c r="A511" s="13"/>
      <c r="B511" s="13"/>
      <c r="C511" s="13"/>
      <c r="D511" s="73"/>
      <c r="E511" s="13"/>
      <c r="F511" s="14"/>
      <c r="G511" s="15"/>
      <c r="H511" s="15"/>
      <c r="I511" s="15"/>
      <c r="J511" s="14"/>
      <c r="K511" s="14"/>
      <c r="L511" s="14"/>
      <c r="M511" s="14"/>
      <c r="N511" s="92"/>
      <c r="O511" s="92"/>
      <c r="P511" s="92"/>
      <c r="Q511" s="36"/>
      <c r="R511" s="36"/>
      <c r="S511" s="59"/>
    </row>
    <row r="512" spans="1:19" x14ac:dyDescent="0.25">
      <c r="A512" s="119">
        <v>11</v>
      </c>
      <c r="B512" s="16" t="s">
        <v>14</v>
      </c>
      <c r="C512" s="16" t="s">
        <v>15</v>
      </c>
      <c r="D512" s="77" t="s">
        <v>26</v>
      </c>
      <c r="E512" s="18"/>
      <c r="F512" s="19"/>
      <c r="G512" s="19"/>
      <c r="H512" s="19"/>
      <c r="I512" s="19"/>
      <c r="J512" s="19"/>
      <c r="K512" s="20"/>
      <c r="L512" s="21"/>
      <c r="M512" s="22">
        <f>SUM(M513:M516)</f>
        <v>800</v>
      </c>
      <c r="N512" s="92"/>
      <c r="O512" s="92"/>
      <c r="P512" s="92"/>
      <c r="Q512" s="36"/>
      <c r="R512" s="36"/>
      <c r="S512" s="59"/>
    </row>
    <row r="513" spans="1:19" x14ac:dyDescent="0.25">
      <c r="A513" s="23" t="s">
        <v>122</v>
      </c>
      <c r="B513" s="23" t="s">
        <v>16</v>
      </c>
      <c r="C513" s="23" t="s">
        <v>19</v>
      </c>
      <c r="D513" s="78" t="s">
        <v>133</v>
      </c>
      <c r="E513" s="24"/>
      <c r="F513" s="25"/>
      <c r="G513" s="25"/>
      <c r="H513" s="25"/>
      <c r="I513" s="25"/>
      <c r="J513" s="4"/>
      <c r="K513" s="4">
        <f>J516</f>
        <v>5</v>
      </c>
      <c r="L513" s="4">
        <v>160</v>
      </c>
      <c r="M513" s="4">
        <f>ROUND(K513*L513,2)</f>
        <v>800</v>
      </c>
      <c r="N513" s="92"/>
      <c r="O513" s="92"/>
      <c r="P513" s="92"/>
      <c r="Q513" s="36"/>
      <c r="R513" s="36"/>
      <c r="S513" s="59"/>
    </row>
    <row r="514" spans="1:19" ht="93" customHeight="1" x14ac:dyDescent="0.25">
      <c r="D514" s="73" t="s">
        <v>513</v>
      </c>
      <c r="N514" s="92"/>
      <c r="O514" s="92"/>
      <c r="P514" s="92"/>
      <c r="Q514" s="36"/>
      <c r="R514" s="36"/>
      <c r="S514" s="59"/>
    </row>
    <row r="515" spans="1:19" outlineLevel="1" x14ac:dyDescent="0.25">
      <c r="F515" s="59">
        <v>5</v>
      </c>
      <c r="G515" s="15">
        <v>0</v>
      </c>
      <c r="H515" s="15">
        <v>0</v>
      </c>
      <c r="I515" s="15">
        <v>0</v>
      </c>
      <c r="J515" s="15">
        <f>OR(F515&lt;&gt;0,G515&lt;&gt;0,H515&lt;&gt;0,I515&lt;&gt;0)*(F515 + (F515 = 0))*(G515 + (G515 = 0))*(H515 + (H515 = 0))*(I515 + (I515 = 0))</f>
        <v>5</v>
      </c>
      <c r="N515" s="92"/>
      <c r="O515" s="92"/>
      <c r="P515" s="92"/>
      <c r="Q515" s="36"/>
      <c r="R515" s="36"/>
      <c r="S515" s="59"/>
    </row>
    <row r="516" spans="1:19" outlineLevel="1" x14ac:dyDescent="0.25">
      <c r="J516" s="15">
        <f>SUM(J515)</f>
        <v>5</v>
      </c>
      <c r="N516" s="92"/>
      <c r="O516" s="92"/>
      <c r="P516" s="92"/>
      <c r="Q516" s="36"/>
      <c r="R516" s="36"/>
      <c r="S516" s="59"/>
    </row>
    <row r="517" spans="1:19" s="61" customFormat="1" x14ac:dyDescent="0.25">
      <c r="D517" s="81"/>
      <c r="J517" s="67"/>
      <c r="N517" s="92"/>
      <c r="O517" s="92"/>
      <c r="P517" s="92"/>
      <c r="Q517" s="36"/>
      <c r="R517" s="36"/>
      <c r="S517" s="59"/>
    </row>
    <row r="518" spans="1:19" x14ac:dyDescent="0.25">
      <c r="J518" s="15"/>
      <c r="N518" s="92"/>
      <c r="O518" s="92"/>
      <c r="P518" s="92"/>
      <c r="Q518" s="36"/>
      <c r="R518" s="36"/>
      <c r="S518" s="59"/>
    </row>
    <row r="519" spans="1:19" x14ac:dyDescent="0.25">
      <c r="A519" s="119">
        <v>12</v>
      </c>
      <c r="B519" s="16" t="s">
        <v>14</v>
      </c>
      <c r="C519" s="16" t="s">
        <v>15</v>
      </c>
      <c r="D519" s="77" t="s">
        <v>27</v>
      </c>
      <c r="E519" s="18"/>
      <c r="F519" s="19"/>
      <c r="G519" s="19"/>
      <c r="H519" s="19"/>
      <c r="I519" s="19"/>
      <c r="J519" s="19"/>
      <c r="K519" s="20"/>
      <c r="L519" s="21"/>
      <c r="M519" s="22">
        <f>SUM(M520:M527)</f>
        <v>1100</v>
      </c>
      <c r="N519" s="92"/>
      <c r="O519" s="92"/>
      <c r="P519" s="92"/>
      <c r="Q519" s="36"/>
      <c r="R519" s="36"/>
      <c r="S519" s="59"/>
    </row>
    <row r="520" spans="1:19" x14ac:dyDescent="0.25">
      <c r="A520" s="3" t="s">
        <v>114</v>
      </c>
      <c r="B520" s="23" t="s">
        <v>16</v>
      </c>
      <c r="C520" s="23" t="s">
        <v>19</v>
      </c>
      <c r="D520" s="78" t="s">
        <v>27</v>
      </c>
      <c r="E520" s="3"/>
      <c r="F520" s="3"/>
      <c r="G520" s="3"/>
      <c r="H520" s="3"/>
      <c r="I520" s="3"/>
      <c r="J520" s="3"/>
      <c r="K520" s="4">
        <f>J523</f>
        <v>1</v>
      </c>
      <c r="L520" s="4">
        <v>600</v>
      </c>
      <c r="M520" s="4">
        <f>ROUND(K520*L520,2)</f>
        <v>600</v>
      </c>
      <c r="N520" s="92"/>
      <c r="O520" s="92"/>
      <c r="P520" s="92"/>
      <c r="Q520" s="36"/>
      <c r="R520" s="36"/>
      <c r="S520" s="59"/>
    </row>
    <row r="521" spans="1:19" ht="82.5" customHeight="1" x14ac:dyDescent="0.25">
      <c r="A521" s="13"/>
      <c r="B521" s="13"/>
      <c r="C521" s="13"/>
      <c r="D521" s="73" t="s">
        <v>275</v>
      </c>
      <c r="E521" s="13"/>
      <c r="F521" s="14"/>
      <c r="G521" s="14"/>
      <c r="H521" s="14"/>
      <c r="I521" s="14"/>
      <c r="J521" s="14"/>
      <c r="K521" s="14"/>
      <c r="L521" s="14"/>
      <c r="M521" s="14"/>
      <c r="N521" s="92"/>
      <c r="O521" s="92"/>
      <c r="P521" s="92"/>
      <c r="Q521" s="36"/>
      <c r="R521" s="36"/>
      <c r="S521" s="59"/>
    </row>
    <row r="522" spans="1:19" outlineLevel="1" x14ac:dyDescent="0.25">
      <c r="A522" s="13"/>
      <c r="B522" s="13"/>
      <c r="C522" s="13"/>
      <c r="D522" s="73"/>
      <c r="E522" s="13"/>
      <c r="F522" s="2">
        <v>1</v>
      </c>
      <c r="G522" s="15">
        <v>0</v>
      </c>
      <c r="H522" s="15">
        <v>0</v>
      </c>
      <c r="I522" s="15">
        <v>0</v>
      </c>
      <c r="J522" s="15">
        <f>OR(F522&lt;&gt;0,G522&lt;&gt;0,H522&lt;&gt;0,I522&lt;&gt;0)*(F522 + (F522 = 0))*(G522 + (G522 = 0))*(H522 + (H522 = 0))*(I522 + (I522 = 0))</f>
        <v>1</v>
      </c>
      <c r="K522" s="14"/>
      <c r="L522" s="14"/>
      <c r="M522" s="14"/>
      <c r="N522" s="92"/>
      <c r="O522" s="92"/>
      <c r="P522" s="92"/>
      <c r="Q522" s="36"/>
      <c r="R522" s="36"/>
      <c r="S522" s="59"/>
    </row>
    <row r="523" spans="1:19" outlineLevel="1" x14ac:dyDescent="0.25">
      <c r="A523" s="13"/>
      <c r="B523" s="13"/>
      <c r="C523" s="13"/>
      <c r="D523" s="73"/>
      <c r="E523" s="13"/>
      <c r="J523" s="15">
        <f>SUM(J522)</f>
        <v>1</v>
      </c>
      <c r="K523" s="14"/>
      <c r="L523" s="14"/>
      <c r="M523" s="14"/>
      <c r="N523" s="92"/>
      <c r="O523" s="92"/>
      <c r="P523" s="92"/>
      <c r="Q523" s="36"/>
      <c r="R523" s="36"/>
      <c r="S523" s="59"/>
    </row>
    <row r="524" spans="1:19" x14ac:dyDescent="0.25">
      <c r="A524" s="3" t="s">
        <v>115</v>
      </c>
      <c r="B524" s="23" t="s">
        <v>16</v>
      </c>
      <c r="C524" s="23" t="s">
        <v>19</v>
      </c>
      <c r="D524" s="78" t="s">
        <v>32</v>
      </c>
      <c r="E524" s="3"/>
      <c r="F524" s="3"/>
      <c r="G524" s="3"/>
      <c r="H524" s="3"/>
      <c r="I524" s="3"/>
      <c r="J524" s="3"/>
      <c r="K524" s="4">
        <f>J527</f>
        <v>1</v>
      </c>
      <c r="L524" s="4">
        <v>500</v>
      </c>
      <c r="M524" s="4">
        <f>ROUND(K524*L524,2)</f>
        <v>500</v>
      </c>
      <c r="N524" s="92"/>
      <c r="O524" s="92"/>
      <c r="P524" s="92"/>
      <c r="Q524" s="36"/>
      <c r="R524" s="36"/>
      <c r="S524" s="59"/>
    </row>
    <row r="525" spans="1:19" ht="66" customHeight="1" x14ac:dyDescent="0.25">
      <c r="A525" s="13"/>
      <c r="B525" s="13"/>
      <c r="C525" s="13"/>
      <c r="D525" s="73" t="s">
        <v>527</v>
      </c>
      <c r="E525" s="13"/>
      <c r="F525" s="14"/>
      <c r="G525" s="14"/>
      <c r="H525" s="14"/>
      <c r="I525" s="14"/>
      <c r="J525" s="14"/>
      <c r="K525" s="14"/>
      <c r="L525" s="14"/>
      <c r="M525" s="14"/>
      <c r="N525" s="92"/>
      <c r="O525" s="92"/>
      <c r="P525" s="92"/>
      <c r="Q525" s="36"/>
      <c r="R525" s="36"/>
      <c r="S525" s="59"/>
    </row>
    <row r="526" spans="1:19" x14ac:dyDescent="0.25">
      <c r="F526" s="2">
        <v>1</v>
      </c>
      <c r="G526" s="15">
        <v>0</v>
      </c>
      <c r="H526" s="15">
        <v>0</v>
      </c>
      <c r="I526" s="15">
        <v>0</v>
      </c>
      <c r="J526" s="15">
        <f>OR(F526&lt;&gt;0,G526&lt;&gt;0,H526&lt;&gt;0,I526&lt;&gt;0)*(F526 + (F526 = 0))*(G526 + (G526 = 0))*(H526 + (H526 = 0))*(I526 + (I526 = 0))</f>
        <v>1</v>
      </c>
      <c r="N526" s="92"/>
      <c r="O526" s="92"/>
      <c r="P526" s="92"/>
      <c r="Q526" s="36"/>
      <c r="R526" s="36"/>
      <c r="S526" s="59"/>
    </row>
    <row r="527" spans="1:19" x14ac:dyDescent="0.25">
      <c r="J527" s="15">
        <f>SUM(J526)</f>
        <v>1</v>
      </c>
      <c r="N527" s="92"/>
      <c r="O527" s="92"/>
      <c r="P527" s="92"/>
      <c r="Q527" s="36"/>
      <c r="R527" s="36"/>
      <c r="S527" s="59"/>
    </row>
    <row r="528" spans="1:19" x14ac:dyDescent="0.25">
      <c r="N528" s="92"/>
      <c r="O528" s="92"/>
      <c r="P528" s="92"/>
      <c r="Q528" s="36"/>
      <c r="R528" s="36"/>
      <c r="S528" s="59"/>
    </row>
    <row r="529" spans="1:19" x14ac:dyDescent="0.25">
      <c r="N529" s="92"/>
      <c r="O529" s="92"/>
      <c r="P529" s="92"/>
      <c r="Q529" s="36"/>
      <c r="R529" s="36"/>
      <c r="S529" s="59"/>
    </row>
    <row r="530" spans="1:19" x14ac:dyDescent="0.25">
      <c r="N530" s="92"/>
      <c r="O530" s="92"/>
      <c r="P530" s="92"/>
      <c r="Q530" s="36"/>
      <c r="R530" s="36"/>
      <c r="S530" s="59"/>
    </row>
    <row r="531" spans="1:19" x14ac:dyDescent="0.25">
      <c r="N531" s="92"/>
      <c r="O531" s="92"/>
      <c r="P531" s="92"/>
      <c r="Q531" s="36"/>
      <c r="R531" s="36"/>
      <c r="S531" s="59"/>
    </row>
    <row r="532" spans="1:19" x14ac:dyDescent="0.25">
      <c r="N532" s="92"/>
      <c r="O532" s="92"/>
      <c r="P532" s="92"/>
      <c r="Q532" s="36"/>
      <c r="R532" s="36"/>
      <c r="S532" s="59"/>
    </row>
    <row r="533" spans="1:19" x14ac:dyDescent="0.25">
      <c r="N533" s="92"/>
      <c r="O533" s="92"/>
      <c r="P533" s="92"/>
      <c r="Q533" s="36"/>
      <c r="R533" s="36"/>
      <c r="S533" s="59"/>
    </row>
    <row r="534" spans="1:19" x14ac:dyDescent="0.25">
      <c r="N534" s="92"/>
      <c r="O534" s="92"/>
      <c r="P534" s="92"/>
      <c r="Q534" s="36"/>
      <c r="R534" s="36"/>
      <c r="S534" s="59"/>
    </row>
    <row r="535" spans="1:19" ht="13.5" thickBot="1" x14ac:dyDescent="0.3">
      <c r="N535" s="92"/>
      <c r="O535" s="92"/>
      <c r="P535" s="92"/>
      <c r="Q535" s="36"/>
      <c r="R535" s="36"/>
      <c r="S535" s="59"/>
    </row>
    <row r="536" spans="1:19" x14ac:dyDescent="0.25">
      <c r="A536" s="49"/>
      <c r="B536" s="49"/>
      <c r="C536" s="49"/>
      <c r="D536" s="89"/>
      <c r="E536" s="49"/>
      <c r="F536" s="49"/>
      <c r="G536" s="49"/>
      <c r="H536" s="49"/>
      <c r="I536" s="49"/>
      <c r="J536" s="49"/>
      <c r="K536" s="49"/>
      <c r="L536" s="49"/>
      <c r="M536" s="49"/>
      <c r="N536" s="92"/>
      <c r="O536" s="92"/>
      <c r="P536" s="92"/>
      <c r="Q536" s="36"/>
      <c r="R536" s="36"/>
      <c r="S536" s="59"/>
    </row>
    <row r="537" spans="1:19" ht="13.5" x14ac:dyDescent="0.25">
      <c r="A537" s="45" t="str">
        <f>A1</f>
        <v>O.G. ALCORCÓN (Local RENFE)</v>
      </c>
      <c r="B537" s="40"/>
      <c r="C537" s="40"/>
      <c r="D537" s="41"/>
      <c r="E537" s="40"/>
      <c r="F537" s="40"/>
      <c r="G537" s="40"/>
      <c r="H537" s="40"/>
      <c r="I537" s="40"/>
      <c r="J537" s="40"/>
      <c r="K537" s="40"/>
      <c r="L537" s="40"/>
      <c r="M537" s="40"/>
      <c r="N537" s="92"/>
      <c r="O537" s="92"/>
      <c r="P537" s="92"/>
      <c r="Q537" s="36"/>
      <c r="R537" s="36"/>
      <c r="S537" s="59"/>
    </row>
    <row r="538" spans="1:19" ht="13.5" x14ac:dyDescent="0.25">
      <c r="A538" s="39" t="s">
        <v>38</v>
      </c>
      <c r="B538" s="42"/>
      <c r="C538" s="42"/>
      <c r="D538" s="41"/>
      <c r="E538" s="42"/>
      <c r="F538" s="42"/>
      <c r="G538" s="42"/>
      <c r="H538" s="42"/>
      <c r="I538" s="42"/>
      <c r="J538" s="42"/>
      <c r="K538" s="42"/>
      <c r="L538" s="42"/>
      <c r="M538" s="42"/>
      <c r="N538" s="92"/>
      <c r="O538" s="92"/>
      <c r="P538" s="92"/>
      <c r="Q538" s="36"/>
      <c r="R538" s="36"/>
      <c r="S538" s="59"/>
    </row>
    <row r="539" spans="1:19" ht="13.5" x14ac:dyDescent="0.25">
      <c r="A539" s="39"/>
      <c r="B539" s="42"/>
      <c r="C539" s="42"/>
      <c r="D539" s="41"/>
      <c r="E539" s="42"/>
      <c r="F539" s="42"/>
      <c r="G539" s="42"/>
      <c r="H539" s="42"/>
      <c r="I539" s="42"/>
      <c r="J539" s="42"/>
      <c r="K539" s="42"/>
      <c r="L539" s="42"/>
      <c r="M539" s="42"/>
      <c r="N539" s="92"/>
      <c r="O539" s="92"/>
      <c r="P539" s="92"/>
      <c r="Q539" s="36"/>
      <c r="R539" s="36"/>
      <c r="S539" s="59"/>
    </row>
    <row r="540" spans="1:19" ht="13.5" x14ac:dyDescent="0.25">
      <c r="A540" s="120">
        <v>1</v>
      </c>
      <c r="B540" s="43" t="s">
        <v>14</v>
      </c>
      <c r="C540" s="43"/>
      <c r="D540" s="38" t="s">
        <v>13</v>
      </c>
      <c r="E540" s="43"/>
      <c r="F540" s="43"/>
      <c r="G540" s="43"/>
      <c r="H540" s="43"/>
      <c r="I540" s="43"/>
      <c r="J540" s="43"/>
      <c r="K540" s="43"/>
      <c r="L540" s="43"/>
      <c r="M540" s="44">
        <f>M4</f>
        <v>3648.48</v>
      </c>
      <c r="N540" s="92"/>
      <c r="O540" s="92"/>
      <c r="P540" s="92"/>
      <c r="Q540" s="36"/>
      <c r="R540" s="36"/>
      <c r="S540" s="59"/>
    </row>
    <row r="541" spans="1:19" ht="13.5" x14ac:dyDescent="0.25">
      <c r="A541" s="120">
        <v>2</v>
      </c>
      <c r="B541" s="43" t="s">
        <v>14</v>
      </c>
      <c r="C541" s="43"/>
      <c r="D541" s="38" t="s">
        <v>61</v>
      </c>
      <c r="E541" s="43"/>
      <c r="F541" s="43"/>
      <c r="G541" s="43"/>
      <c r="H541" s="43"/>
      <c r="I541" s="43"/>
      <c r="J541" s="43"/>
      <c r="K541" s="43"/>
      <c r="L541" s="43"/>
      <c r="M541" s="44">
        <f>M19</f>
        <v>6197.73</v>
      </c>
      <c r="N541" s="92"/>
      <c r="O541" s="92"/>
      <c r="P541" s="92"/>
      <c r="Q541" s="36"/>
      <c r="R541" s="36"/>
      <c r="S541" s="59"/>
    </row>
    <row r="542" spans="1:19" ht="13.5" x14ac:dyDescent="0.25">
      <c r="A542" s="120">
        <v>3</v>
      </c>
      <c r="B542" s="43" t="s">
        <v>14</v>
      </c>
      <c r="C542" s="43"/>
      <c r="D542" s="38" t="s">
        <v>64</v>
      </c>
      <c r="E542" s="43"/>
      <c r="F542" s="43"/>
      <c r="G542" s="43"/>
      <c r="H542" s="43"/>
      <c r="I542" s="43"/>
      <c r="J542" s="43"/>
      <c r="K542" s="43"/>
      <c r="L542" s="43"/>
      <c r="M542" s="44">
        <f>M96</f>
        <v>2480.88</v>
      </c>
      <c r="N542" s="92"/>
      <c r="O542" s="92"/>
      <c r="P542" s="92"/>
      <c r="Q542" s="36"/>
      <c r="R542" s="36"/>
      <c r="S542" s="59"/>
    </row>
    <row r="543" spans="1:19" ht="13.5" x14ac:dyDescent="0.25">
      <c r="A543" s="120">
        <v>4</v>
      </c>
      <c r="B543" s="43" t="s">
        <v>14</v>
      </c>
      <c r="C543" s="43"/>
      <c r="D543" s="38" t="s">
        <v>66</v>
      </c>
      <c r="E543" s="43"/>
      <c r="F543" s="43"/>
      <c r="G543" s="43"/>
      <c r="H543" s="43"/>
      <c r="I543" s="43"/>
      <c r="J543" s="43"/>
      <c r="K543" s="43"/>
      <c r="L543" s="43"/>
      <c r="M543" s="44">
        <f>M113</f>
        <v>15855.17</v>
      </c>
      <c r="N543" s="92"/>
      <c r="O543" s="92"/>
      <c r="P543" s="92"/>
      <c r="Q543" s="36"/>
      <c r="R543" s="36"/>
      <c r="S543" s="59"/>
    </row>
    <row r="544" spans="1:19" ht="13.5" x14ac:dyDescent="0.25">
      <c r="A544" s="120">
        <v>5</v>
      </c>
      <c r="B544" s="43" t="s">
        <v>14</v>
      </c>
      <c r="C544" s="43"/>
      <c r="D544" s="38" t="s">
        <v>82</v>
      </c>
      <c r="E544" s="43"/>
      <c r="F544" s="43"/>
      <c r="G544" s="43"/>
      <c r="H544" s="43"/>
      <c r="I544" s="43"/>
      <c r="J544" s="43"/>
      <c r="K544" s="43"/>
      <c r="L544" s="43"/>
      <c r="M544" s="44">
        <f>M161</f>
        <v>2401.9699999999998</v>
      </c>
      <c r="N544" s="92"/>
      <c r="O544" s="92"/>
      <c r="P544" s="92"/>
      <c r="Q544" s="36"/>
      <c r="R544" s="36"/>
      <c r="S544" s="59"/>
    </row>
    <row r="545" spans="1:19" ht="13.5" x14ac:dyDescent="0.25">
      <c r="A545" s="120">
        <v>6</v>
      </c>
      <c r="B545" s="43" t="s">
        <v>14</v>
      </c>
      <c r="C545" s="43"/>
      <c r="D545" s="38" t="s">
        <v>74</v>
      </c>
      <c r="E545" s="43"/>
      <c r="F545" s="43"/>
      <c r="G545" s="43"/>
      <c r="H545" s="43"/>
      <c r="I545" s="43"/>
      <c r="J545" s="43"/>
      <c r="K545" s="43"/>
      <c r="L545" s="43"/>
      <c r="M545" s="44">
        <f>M196</f>
        <v>22463.49</v>
      </c>
      <c r="N545" s="92"/>
      <c r="O545" s="92"/>
      <c r="P545" s="92"/>
      <c r="Q545" s="36"/>
      <c r="R545" s="36"/>
      <c r="S545" s="59"/>
    </row>
    <row r="546" spans="1:19" ht="13.5" x14ac:dyDescent="0.25">
      <c r="A546" s="120">
        <v>7</v>
      </c>
      <c r="B546" s="43" t="s">
        <v>14</v>
      </c>
      <c r="C546" s="43"/>
      <c r="D546" s="38" t="s">
        <v>75</v>
      </c>
      <c r="E546" s="43"/>
      <c r="F546" s="43"/>
      <c r="G546" s="43"/>
      <c r="H546" s="43"/>
      <c r="I546" s="43"/>
      <c r="J546" s="43"/>
      <c r="K546" s="43"/>
      <c r="L546" s="43"/>
      <c r="M546" s="44">
        <f>M324</f>
        <v>5126.7</v>
      </c>
      <c r="N546" s="92"/>
      <c r="O546" s="92"/>
      <c r="P546" s="92"/>
      <c r="Q546" s="36"/>
      <c r="R546" s="36"/>
      <c r="S546" s="59"/>
    </row>
    <row r="547" spans="1:19" ht="13.5" x14ac:dyDescent="0.25">
      <c r="A547" s="120">
        <v>8</v>
      </c>
      <c r="B547" s="43" t="s">
        <v>14</v>
      </c>
      <c r="C547" s="43"/>
      <c r="D547" s="38" t="s">
        <v>76</v>
      </c>
      <c r="E547" s="43"/>
      <c r="F547" s="43"/>
      <c r="G547" s="43"/>
      <c r="H547" s="43"/>
      <c r="I547" s="43"/>
      <c r="J547" s="43"/>
      <c r="K547" s="43"/>
      <c r="L547" s="43"/>
      <c r="M547" s="44">
        <f>M350</f>
        <v>1705.88</v>
      </c>
      <c r="N547" s="92"/>
      <c r="O547" s="92"/>
      <c r="P547" s="92"/>
      <c r="Q547" s="36"/>
      <c r="R547" s="36"/>
      <c r="S547" s="59"/>
    </row>
    <row r="548" spans="1:19" ht="13.5" x14ac:dyDescent="0.25">
      <c r="A548" s="120">
        <v>9</v>
      </c>
      <c r="B548" s="43" t="s">
        <v>14</v>
      </c>
      <c r="C548" s="43"/>
      <c r="D548" s="38" t="s">
        <v>137</v>
      </c>
      <c r="E548" s="43"/>
      <c r="F548" s="43"/>
      <c r="G548" s="43"/>
      <c r="H548" s="43"/>
      <c r="I548" s="43"/>
      <c r="J548" s="43"/>
      <c r="K548" s="43"/>
      <c r="L548" s="43"/>
      <c r="M548" s="44">
        <f>M394</f>
        <v>5859.19</v>
      </c>
      <c r="N548" s="92"/>
      <c r="O548" s="92"/>
      <c r="P548" s="92"/>
      <c r="Q548" s="36"/>
      <c r="R548" s="36"/>
      <c r="S548" s="59"/>
    </row>
    <row r="549" spans="1:19" ht="13.5" x14ac:dyDescent="0.25">
      <c r="A549" s="120">
        <v>10</v>
      </c>
      <c r="B549" s="43" t="s">
        <v>14</v>
      </c>
      <c r="C549" s="43"/>
      <c r="D549" s="38" t="s">
        <v>81</v>
      </c>
      <c r="E549" s="43"/>
      <c r="F549" s="43"/>
      <c r="G549" s="43"/>
      <c r="H549" s="43"/>
      <c r="I549" s="43"/>
      <c r="J549" s="43"/>
      <c r="K549" s="43"/>
      <c r="L549" s="43"/>
      <c r="M549" s="44">
        <f>M413</f>
        <v>6065.36</v>
      </c>
      <c r="N549" s="92"/>
      <c r="O549" s="92"/>
      <c r="P549" s="92"/>
      <c r="Q549" s="36"/>
      <c r="R549" s="36"/>
      <c r="S549" s="59"/>
    </row>
    <row r="550" spans="1:19" ht="13.5" x14ac:dyDescent="0.25">
      <c r="A550" s="120">
        <v>11</v>
      </c>
      <c r="B550" s="43" t="s">
        <v>14</v>
      </c>
      <c r="C550" s="43"/>
      <c r="D550" s="38" t="s">
        <v>26</v>
      </c>
      <c r="E550" s="43"/>
      <c r="F550" s="43"/>
      <c r="G550" s="43"/>
      <c r="H550" s="43"/>
      <c r="I550" s="43"/>
      <c r="J550" s="43"/>
      <c r="K550" s="43"/>
      <c r="L550" s="43"/>
      <c r="M550" s="44">
        <f>M512</f>
        <v>800</v>
      </c>
      <c r="N550" s="92"/>
      <c r="O550" s="92"/>
      <c r="P550" s="92"/>
      <c r="Q550" s="36"/>
      <c r="R550" s="36"/>
      <c r="S550" s="59"/>
    </row>
    <row r="551" spans="1:19" ht="13.5" x14ac:dyDescent="0.25">
      <c r="A551" s="120">
        <v>12</v>
      </c>
      <c r="B551" s="43" t="s">
        <v>14</v>
      </c>
      <c r="C551" s="43"/>
      <c r="D551" s="38" t="s">
        <v>27</v>
      </c>
      <c r="E551" s="43"/>
      <c r="F551" s="43"/>
      <c r="G551" s="43"/>
      <c r="H551" s="43"/>
      <c r="I551" s="43"/>
      <c r="J551" s="43"/>
      <c r="K551" s="43"/>
      <c r="L551" s="43"/>
      <c r="M551" s="44">
        <f>M519</f>
        <v>1100</v>
      </c>
      <c r="N551" s="92"/>
      <c r="O551" s="92"/>
      <c r="P551" s="92"/>
      <c r="Q551" s="36"/>
      <c r="R551" s="36"/>
      <c r="S551" s="59"/>
    </row>
    <row r="552" spans="1:19" ht="13.5" x14ac:dyDescent="0.25">
      <c r="A552" s="45"/>
      <c r="B552" s="45"/>
      <c r="C552" s="45"/>
      <c r="D552" s="94"/>
      <c r="E552" s="45"/>
      <c r="F552" s="45"/>
      <c r="G552" s="45"/>
      <c r="H552" s="45"/>
      <c r="I552" s="45"/>
      <c r="J552" s="45"/>
      <c r="K552" s="45"/>
      <c r="L552" s="45"/>
      <c r="M552" s="46"/>
      <c r="N552" s="92"/>
      <c r="O552" s="92"/>
      <c r="P552" s="92"/>
      <c r="Q552" s="36"/>
      <c r="R552" s="36"/>
      <c r="S552" s="59"/>
    </row>
    <row r="553" spans="1:19" ht="13.5" x14ac:dyDescent="0.25">
      <c r="A553" s="42"/>
      <c r="B553" s="42" t="s">
        <v>33</v>
      </c>
      <c r="C553" s="42"/>
      <c r="D553" s="95" t="s">
        <v>33</v>
      </c>
      <c r="E553" s="39"/>
      <c r="F553" s="39"/>
      <c r="G553" s="39"/>
      <c r="H553" s="39"/>
      <c r="I553" s="39"/>
      <c r="J553" s="39"/>
      <c r="K553" s="39"/>
      <c r="L553" s="39"/>
      <c r="M553" s="52">
        <f>SUM(M540:M551)</f>
        <v>73704.850000000006</v>
      </c>
      <c r="N553" s="92"/>
      <c r="O553" s="92"/>
      <c r="P553" s="92"/>
      <c r="Q553" s="36"/>
      <c r="R553" s="36"/>
      <c r="S553" s="59"/>
    </row>
    <row r="554" spans="1:19" ht="13.5" x14ac:dyDescent="0.25">
      <c r="A554" s="42"/>
      <c r="B554" s="42" t="s">
        <v>370</v>
      </c>
      <c r="C554" s="42"/>
      <c r="D554" s="95" t="s">
        <v>370</v>
      </c>
      <c r="E554" s="47">
        <v>0.13</v>
      </c>
      <c r="F554" s="42"/>
      <c r="G554" s="42"/>
      <c r="H554" s="42"/>
      <c r="I554" s="42"/>
      <c r="J554" s="42"/>
      <c r="K554" s="42"/>
      <c r="L554" s="42"/>
      <c r="M554" s="46">
        <f>M553*E554</f>
        <v>9581.6299999999992</v>
      </c>
      <c r="N554" s="92"/>
      <c r="O554" s="92"/>
      <c r="P554" s="92"/>
      <c r="Q554" s="36"/>
      <c r="R554" s="36"/>
      <c r="S554" s="59"/>
    </row>
    <row r="555" spans="1:19" s="61" customFormat="1" ht="13.5" x14ac:dyDescent="0.25">
      <c r="A555" s="42"/>
      <c r="B555" s="42" t="s">
        <v>369</v>
      </c>
      <c r="C555" s="42"/>
      <c r="D555" s="95" t="s">
        <v>369</v>
      </c>
      <c r="E555" s="47">
        <v>0.06</v>
      </c>
      <c r="F555" s="42"/>
      <c r="G555" s="42"/>
      <c r="H555" s="42"/>
      <c r="I555" s="42"/>
      <c r="J555" s="42"/>
      <c r="K555" s="42"/>
      <c r="L555" s="42"/>
      <c r="M555" s="46">
        <f>M553*E555</f>
        <v>4422.29</v>
      </c>
      <c r="N555" s="92"/>
      <c r="O555" s="92"/>
      <c r="P555" s="92"/>
      <c r="Q555" s="36"/>
      <c r="R555" s="36"/>
      <c r="S555" s="59"/>
    </row>
    <row r="556" spans="1:19" ht="13.5" x14ac:dyDescent="0.25">
      <c r="A556" s="42"/>
      <c r="B556" s="42" t="s">
        <v>55</v>
      </c>
      <c r="C556" s="42"/>
      <c r="D556" s="95" t="s">
        <v>35</v>
      </c>
      <c r="E556" s="39"/>
      <c r="F556" s="42"/>
      <c r="G556" s="42"/>
      <c r="H556" s="42"/>
      <c r="I556" s="42"/>
      <c r="J556" s="42"/>
      <c r="K556" s="42"/>
      <c r="L556" s="42"/>
      <c r="M556" s="46">
        <f>SUBTOTAL(9,M553:M555)</f>
        <v>87708.77</v>
      </c>
      <c r="N556" s="92"/>
      <c r="O556" s="92"/>
      <c r="P556" s="92"/>
      <c r="Q556" s="36"/>
      <c r="R556" s="36"/>
      <c r="S556" s="59"/>
    </row>
    <row r="557" spans="1:19" ht="14.25" thickBot="1" x14ac:dyDescent="0.3">
      <c r="A557" s="42"/>
      <c r="B557" s="42" t="s">
        <v>36</v>
      </c>
      <c r="C557" s="42"/>
      <c r="D557" s="95" t="s">
        <v>36</v>
      </c>
      <c r="E557" s="47">
        <v>0.21</v>
      </c>
      <c r="F557" s="42"/>
      <c r="G557" s="42"/>
      <c r="H557" s="42"/>
      <c r="I557" s="42"/>
      <c r="J557" s="42"/>
      <c r="K557" s="42"/>
      <c r="L557" s="42"/>
      <c r="M557" s="46">
        <f>M556*E557</f>
        <v>18418.84</v>
      </c>
      <c r="N557" s="92"/>
      <c r="O557" s="92"/>
      <c r="P557" s="92"/>
      <c r="Q557" s="36"/>
      <c r="R557" s="36"/>
      <c r="S557" s="59"/>
    </row>
    <row r="558" spans="1:19" ht="14.25" thickBot="1" x14ac:dyDescent="0.3">
      <c r="A558" s="42"/>
      <c r="B558" s="42" t="s">
        <v>56</v>
      </c>
      <c r="C558" s="42"/>
      <c r="D558" s="95" t="s">
        <v>37</v>
      </c>
      <c r="E558" s="39"/>
      <c r="F558" s="42"/>
      <c r="G558" s="42"/>
      <c r="H558" s="42"/>
      <c r="I558" s="42"/>
      <c r="J558" s="42"/>
      <c r="K558" s="42"/>
      <c r="L558" s="42"/>
      <c r="M558" s="53">
        <f>M556+M557</f>
        <v>106127.61</v>
      </c>
      <c r="N558" s="92"/>
      <c r="O558" s="92"/>
      <c r="P558" s="92"/>
      <c r="Q558" s="36"/>
      <c r="R558" s="36"/>
      <c r="S558" s="59"/>
    </row>
    <row r="559" spans="1:19" ht="13.5" thickBot="1" x14ac:dyDescent="0.3">
      <c r="A559" s="33"/>
      <c r="B559" s="33"/>
      <c r="C559" s="33"/>
      <c r="D559" s="90"/>
      <c r="E559" s="33"/>
      <c r="F559" s="33"/>
      <c r="G559" s="33"/>
      <c r="H559" s="33"/>
      <c r="I559" s="33"/>
      <c r="J559" s="33"/>
      <c r="K559" s="33"/>
      <c r="L559" s="33"/>
      <c r="M559" s="33"/>
      <c r="N559" s="92"/>
      <c r="O559" s="92"/>
      <c r="P559" s="92"/>
      <c r="Q559" s="36"/>
      <c r="R559" s="36"/>
      <c r="S559" s="59"/>
    </row>
    <row r="560" spans="1:19" x14ac:dyDescent="0.25">
      <c r="N560" s="92"/>
      <c r="O560" s="92"/>
      <c r="P560" s="92"/>
      <c r="Q560" s="36"/>
      <c r="R560" s="36"/>
      <c r="S560" s="59"/>
    </row>
    <row r="561" spans="14:19" x14ac:dyDescent="0.25">
      <c r="N561" s="92"/>
      <c r="O561" s="92"/>
      <c r="P561" s="92"/>
      <c r="Q561" s="36"/>
      <c r="R561" s="36"/>
      <c r="S561" s="59"/>
    </row>
    <row r="562" spans="14:19" x14ac:dyDescent="0.25">
      <c r="N562" s="92"/>
      <c r="O562" s="92"/>
      <c r="P562" s="92"/>
      <c r="Q562" s="36"/>
      <c r="R562" s="36"/>
      <c r="S562" s="59"/>
    </row>
    <row r="563" spans="14:19" x14ac:dyDescent="0.25">
      <c r="N563" s="92"/>
      <c r="O563" s="92"/>
      <c r="P563" s="92"/>
      <c r="Q563" s="36"/>
      <c r="R563" s="36"/>
      <c r="S563" s="59"/>
    </row>
    <row r="564" spans="14:19" x14ac:dyDescent="0.25">
      <c r="N564" s="92"/>
      <c r="O564" s="92"/>
      <c r="P564" s="92"/>
      <c r="Q564" s="36"/>
      <c r="R564" s="36"/>
      <c r="S564" s="59"/>
    </row>
    <row r="565" spans="14:19" x14ac:dyDescent="0.25">
      <c r="N565" s="92"/>
      <c r="O565" s="92"/>
      <c r="P565" s="92"/>
      <c r="Q565" s="36"/>
      <c r="R565" s="36"/>
      <c r="S565" s="59"/>
    </row>
  </sheetData>
  <mergeCells count="4">
    <mergeCell ref="D137:D138"/>
    <mergeCell ref="D142:D143"/>
    <mergeCell ref="D335:D337"/>
    <mergeCell ref="D147:D148"/>
  </mergeCells>
  <dataValidations disablePrompts="1" count="1">
    <dataValidation type="list" allowBlank="1" showInputMessage="1" showErrorMessage="1" sqref="B466 B166 B170 B178 B470 B462 B537 B174 B196:B197 B201 B205 B209 B482 B474 B454 B217 B225 B229 B237 B241 B245 B249 B262 B270 B274 B278 B282 B286 B290 B294 B298 B302 B506:B513 B324:B325 B334 B394:B395 B399 B350:B351 B413:B414 B418 B422 B430 B426 B450 B478 B486 B490 B438 B442 B446 B458 B519:B525 B96:B97 B141 B40:B41 B253 B257 B434 B318 B314 B344 B340 B355 B359 B380 B403 B407 B146 B32:B37 B151:B162 B46:B91 B186 B190 B182 B213 B221 B306 B310 B363 B367 B371 B384 B388 B102:B136 B4:B28">
      <formula1>"Capítulo,Partida,Mano de obra,Maquinaria,Material,Otros,"</formula1>
    </dataValidation>
  </dataValidations>
  <pageMargins left="0.7" right="0.7" top="0.75" bottom="0.75" header="0.3" footer="0.3"/>
  <pageSetup paperSize="9" scale="38" fitToHeight="0" orientation="portrait" r:id="rId1"/>
  <ignoredErrors>
    <ignoredError sqref="A413"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baseColWidth="10" defaultRowHeight="15" x14ac:dyDescent="0.25"/>
  <cols>
    <col min="1" max="1" width="14.140625" customWidth="1"/>
  </cols>
  <sheetData>
    <row r="1" spans="1:1" x14ac:dyDescent="0.25">
      <c r="A1">
        <f>+LEN(MedicionesPresupuestoALCORCON!D147)</f>
        <v>1335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39"/>
  <sheetViews>
    <sheetView zoomScale="90" zoomScaleNormal="90" workbookViewId="0">
      <pane ySplit="3" topLeftCell="A418" activePane="bottomLeft" state="frozen"/>
      <selection pane="bottomLeft" activeCell="M438" sqref="A421:M438"/>
    </sheetView>
  </sheetViews>
  <sheetFormatPr baseColWidth="10" defaultColWidth="10.85546875" defaultRowHeight="12.75" x14ac:dyDescent="0.25"/>
  <cols>
    <col min="1" max="1" width="4.42578125" style="61" customWidth="1"/>
    <col min="2" max="2" width="7.42578125" style="61" customWidth="1"/>
    <col min="3" max="3" width="3" style="61" customWidth="1"/>
    <col min="4" max="4" width="36.28515625" style="26" bestFit="1" customWidth="1"/>
    <col min="5" max="5" width="18.140625" style="61" hidden="1" customWidth="1"/>
    <col min="6" max="6" width="2.85546875" style="61" hidden="1" customWidth="1"/>
    <col min="7" max="7" width="6.140625" style="61" hidden="1" customWidth="1"/>
    <col min="8" max="8" width="6.28515625" style="61" hidden="1" customWidth="1"/>
    <col min="9" max="9" width="6.42578125" style="61" hidden="1" customWidth="1"/>
    <col min="10" max="10" width="8.7109375" style="61" hidden="1" customWidth="1"/>
    <col min="11" max="11" width="7.85546875" style="61" hidden="1" customWidth="1"/>
    <col min="12" max="12" width="7" style="61" bestFit="1" customWidth="1"/>
    <col min="13" max="13" width="9.7109375" style="61" customWidth="1"/>
    <col min="14" max="16384" width="10.85546875" style="61"/>
  </cols>
  <sheetData>
    <row r="1" spans="1:13" x14ac:dyDescent="0.25">
      <c r="A1" s="5" t="s">
        <v>295</v>
      </c>
      <c r="B1" s="6"/>
      <c r="C1" s="6"/>
      <c r="D1" s="7"/>
      <c r="E1" s="6"/>
      <c r="F1" s="6"/>
      <c r="G1" s="6"/>
      <c r="H1" s="6"/>
      <c r="I1" s="6"/>
      <c r="J1" s="6"/>
      <c r="K1" s="6"/>
      <c r="L1" s="6"/>
      <c r="M1" s="6"/>
    </row>
    <row r="2" spans="1:13" ht="13.5" thickBot="1" x14ac:dyDescent="0.3">
      <c r="A2" s="5" t="s">
        <v>0</v>
      </c>
      <c r="B2" s="6"/>
      <c r="C2" s="6"/>
      <c r="D2" s="7"/>
      <c r="E2" s="6"/>
      <c r="F2" s="6"/>
      <c r="G2" s="6"/>
      <c r="H2" s="6"/>
      <c r="I2" s="6"/>
      <c r="J2" s="6"/>
      <c r="K2" s="6"/>
      <c r="L2" s="6"/>
      <c r="M2" s="6"/>
    </row>
    <row r="3" spans="1:13" x14ac:dyDescent="0.25">
      <c r="A3" s="8" t="s">
        <v>1</v>
      </c>
      <c r="B3" s="8" t="s">
        <v>4</v>
      </c>
      <c r="C3" s="8" t="s">
        <v>5</v>
      </c>
      <c r="D3" s="9" t="s">
        <v>2</v>
      </c>
      <c r="E3" s="8" t="s">
        <v>8</v>
      </c>
      <c r="F3" s="10" t="s">
        <v>9</v>
      </c>
      <c r="G3" s="10" t="s">
        <v>57</v>
      </c>
      <c r="H3" s="10" t="s">
        <v>58</v>
      </c>
      <c r="I3" s="10" t="s">
        <v>10</v>
      </c>
      <c r="J3" s="10" t="s">
        <v>11</v>
      </c>
      <c r="K3" s="10" t="s">
        <v>6</v>
      </c>
      <c r="L3" s="10" t="s">
        <v>7</v>
      </c>
      <c r="M3" s="10" t="s">
        <v>3</v>
      </c>
    </row>
    <row r="4" spans="1:13" x14ac:dyDescent="0.25">
      <c r="A4" s="16" t="s">
        <v>12</v>
      </c>
      <c r="B4" s="16" t="s">
        <v>14</v>
      </c>
      <c r="C4" s="16" t="s">
        <v>15</v>
      </c>
      <c r="D4" s="17" t="s">
        <v>13</v>
      </c>
      <c r="E4" s="18"/>
      <c r="F4" s="19"/>
      <c r="G4" s="19"/>
      <c r="H4" s="19"/>
      <c r="I4" s="19"/>
      <c r="J4" s="19"/>
      <c r="K4" s="20"/>
      <c r="L4" s="21"/>
      <c r="M4" s="22">
        <f>SUM(M5:M18)</f>
        <v>3937.88</v>
      </c>
    </row>
    <row r="5" spans="1:13" x14ac:dyDescent="0.25">
      <c r="A5" s="23" t="s">
        <v>53</v>
      </c>
      <c r="B5" s="23" t="s">
        <v>16</v>
      </c>
      <c r="C5" s="23" t="s">
        <v>18</v>
      </c>
      <c r="D5" s="63" t="s">
        <v>60</v>
      </c>
      <c r="E5" s="24"/>
      <c r="F5" s="25"/>
      <c r="G5" s="25"/>
      <c r="H5" s="25"/>
      <c r="I5" s="25"/>
      <c r="J5" s="25"/>
      <c r="K5" s="62">
        <f>J9</f>
        <v>24.94</v>
      </c>
      <c r="L5" s="62">
        <v>10</v>
      </c>
      <c r="M5" s="62">
        <f>ROUND(K5*L5,2)</f>
        <v>249.4</v>
      </c>
    </row>
    <row r="6" spans="1:13" ht="51" x14ac:dyDescent="0.25">
      <c r="A6" s="65"/>
      <c r="B6" s="65"/>
      <c r="C6" s="65"/>
      <c r="D6" s="60" t="s">
        <v>169</v>
      </c>
      <c r="E6" s="65"/>
      <c r="F6" s="66"/>
      <c r="G6" s="66"/>
      <c r="H6" s="66"/>
      <c r="I6" s="66"/>
      <c r="J6" s="66"/>
      <c r="K6" s="66"/>
      <c r="L6" s="66"/>
      <c r="M6" s="66"/>
    </row>
    <row r="7" spans="1:13" hidden="1" x14ac:dyDescent="0.25">
      <c r="A7" s="65"/>
      <c r="B7" s="65"/>
      <c r="C7" s="65"/>
      <c r="D7" s="60"/>
      <c r="E7" s="65"/>
      <c r="F7" s="66">
        <v>1</v>
      </c>
      <c r="G7" s="66">
        <v>1.46</v>
      </c>
      <c r="H7" s="67">
        <v>0</v>
      </c>
      <c r="I7" s="27">
        <v>2.5499999999999998</v>
      </c>
      <c r="J7" s="67">
        <f>OR(F7&lt;&gt;0,G7&lt;&gt;0,H7&lt;&gt;0,I7&lt;&gt;0)*(F7 + (F7 = 0))*(G7 + (G7 = 0))*(H7 + (H7 = 0))*(I7 + (I7 = 0))</f>
        <v>3.72</v>
      </c>
      <c r="K7" s="66"/>
      <c r="L7" s="66"/>
      <c r="M7" s="66"/>
    </row>
    <row r="8" spans="1:13" hidden="1" x14ac:dyDescent="0.25">
      <c r="A8" s="65"/>
      <c r="B8" s="65"/>
      <c r="C8" s="65"/>
      <c r="D8" s="68"/>
      <c r="E8" s="64"/>
      <c r="F8" s="66">
        <v>1</v>
      </c>
      <c r="G8" s="67">
        <v>8.32</v>
      </c>
      <c r="H8" s="67">
        <v>0</v>
      </c>
      <c r="I8" s="27">
        <v>2.5499999999999998</v>
      </c>
      <c r="J8" s="67">
        <f>OR(F8&lt;&gt;0,G8&lt;&gt;0,H8&lt;&gt;0,I8&lt;&gt;0)*(F8 + (F8 = 0))*(G8 + (G8 = 0))*(H8 + (H8 = 0))*(I8 + (I8 = 0))</f>
        <v>21.22</v>
      </c>
      <c r="K8" s="66"/>
      <c r="L8" s="66"/>
      <c r="M8" s="66"/>
    </row>
    <row r="9" spans="1:13" hidden="1" x14ac:dyDescent="0.25">
      <c r="A9" s="65"/>
      <c r="B9" s="65"/>
      <c r="C9" s="65"/>
      <c r="D9" s="68"/>
      <c r="E9" s="65"/>
      <c r="F9" s="66"/>
      <c r="G9" s="66"/>
      <c r="H9" s="66"/>
      <c r="I9" s="66"/>
      <c r="J9" s="67">
        <f>SUM(J7:J8)</f>
        <v>24.94</v>
      </c>
      <c r="K9" s="59"/>
      <c r="L9" s="67"/>
      <c r="M9" s="67"/>
    </row>
    <row r="10" spans="1:13" x14ac:dyDescent="0.25">
      <c r="A10" s="23" t="s">
        <v>174</v>
      </c>
      <c r="B10" s="23" t="s">
        <v>16</v>
      </c>
      <c r="C10" s="23" t="s">
        <v>198</v>
      </c>
      <c r="D10" s="63" t="s">
        <v>180</v>
      </c>
      <c r="E10" s="24"/>
      <c r="F10" s="25"/>
      <c r="G10" s="25"/>
      <c r="H10" s="25"/>
      <c r="I10" s="25"/>
      <c r="J10" s="25"/>
      <c r="K10" s="62">
        <f>J13</f>
        <v>1</v>
      </c>
      <c r="L10" s="62">
        <v>3168.48</v>
      </c>
      <c r="M10" s="62">
        <f>ROUND(K10*L10,2)</f>
        <v>3168.48</v>
      </c>
    </row>
    <row r="11" spans="1:13" ht="114.75" x14ac:dyDescent="0.25">
      <c r="A11" s="65"/>
      <c r="B11" s="65"/>
      <c r="C11" s="65"/>
      <c r="D11" s="60" t="s">
        <v>179</v>
      </c>
      <c r="E11" s="65"/>
      <c r="F11" s="66"/>
      <c r="G11" s="66"/>
      <c r="H11" s="66"/>
      <c r="I11" s="66"/>
      <c r="J11" s="67"/>
      <c r="K11" s="59"/>
      <c r="L11" s="67"/>
      <c r="M11" s="67"/>
    </row>
    <row r="12" spans="1:13" hidden="1" x14ac:dyDescent="0.25">
      <c r="A12" s="65"/>
      <c r="B12" s="65"/>
      <c r="C12" s="65"/>
      <c r="D12" s="68"/>
      <c r="E12" s="65"/>
      <c r="F12" s="66">
        <v>1</v>
      </c>
      <c r="G12" s="67">
        <v>0</v>
      </c>
      <c r="H12" s="67">
        <v>0</v>
      </c>
      <c r="I12" s="27">
        <v>0</v>
      </c>
      <c r="J12" s="67">
        <f>OR(F12&lt;&gt;0,G12&lt;&gt;0,H12&lt;&gt;0,I12&lt;&gt;0)*(F12 + (F12 = 0))*(G12 + (G12 = 0))*(H12 + (H12 = 0))*(I12 + (I12 = 0))</f>
        <v>1</v>
      </c>
      <c r="K12" s="59"/>
      <c r="L12" s="67"/>
      <c r="M12" s="67"/>
    </row>
    <row r="13" spans="1:13" hidden="1" x14ac:dyDescent="0.25">
      <c r="A13" s="65"/>
      <c r="B13" s="65"/>
      <c r="C13" s="65"/>
      <c r="D13" s="68"/>
      <c r="E13" s="65"/>
      <c r="F13" s="66"/>
      <c r="G13" s="66"/>
      <c r="H13" s="66"/>
      <c r="I13" s="66"/>
      <c r="J13" s="67">
        <f>SUM(J12:J12)</f>
        <v>1</v>
      </c>
      <c r="K13" s="59"/>
      <c r="L13" s="67"/>
      <c r="M13" s="67"/>
    </row>
    <row r="14" spans="1:13" x14ac:dyDescent="0.25">
      <c r="A14" s="23" t="s">
        <v>268</v>
      </c>
      <c r="B14" s="23" t="s">
        <v>16</v>
      </c>
      <c r="C14" s="23" t="s">
        <v>19</v>
      </c>
      <c r="D14" s="63" t="s">
        <v>175</v>
      </c>
      <c r="E14" s="24"/>
      <c r="F14" s="25"/>
      <c r="G14" s="25"/>
      <c r="H14" s="25"/>
      <c r="I14" s="25"/>
      <c r="J14" s="25"/>
      <c r="K14" s="62">
        <f>J17</f>
        <v>1</v>
      </c>
      <c r="L14" s="62">
        <v>520</v>
      </c>
      <c r="M14" s="62">
        <f>ROUND(K14*L14,2)</f>
        <v>520</v>
      </c>
    </row>
    <row r="15" spans="1:13" ht="25.5" x14ac:dyDescent="0.25">
      <c r="A15" s="65"/>
      <c r="B15" s="65"/>
      <c r="C15" s="65"/>
      <c r="D15" s="60" t="s">
        <v>199</v>
      </c>
      <c r="E15" s="65"/>
      <c r="F15" s="66"/>
      <c r="G15" s="66"/>
      <c r="H15" s="66"/>
      <c r="I15" s="66"/>
      <c r="J15" s="66"/>
      <c r="K15" s="66"/>
      <c r="L15" s="66"/>
      <c r="M15" s="66"/>
    </row>
    <row r="16" spans="1:13" hidden="1" x14ac:dyDescent="0.25">
      <c r="A16" s="65"/>
      <c r="B16" s="65"/>
      <c r="C16" s="65"/>
      <c r="D16" s="68"/>
      <c r="E16" s="64"/>
      <c r="F16" s="66">
        <v>1</v>
      </c>
      <c r="G16" s="67">
        <v>0</v>
      </c>
      <c r="H16" s="67">
        <v>0</v>
      </c>
      <c r="I16" s="27">
        <v>0</v>
      </c>
      <c r="J16" s="67">
        <f>OR(F16&lt;&gt;0,G16&lt;&gt;0,H16&lt;&gt;0,I16&lt;&gt;0)*(F16 + (F16 = 0))*(G16 + (G16 = 0))*(H16 + (H16 = 0))*(I16 + (I16 = 0))</f>
        <v>1</v>
      </c>
      <c r="K16" s="66"/>
      <c r="L16" s="66"/>
      <c r="M16" s="66"/>
    </row>
    <row r="17" spans="1:13" hidden="1" x14ac:dyDescent="0.25">
      <c r="A17" s="65"/>
      <c r="B17" s="65"/>
      <c r="C17" s="65"/>
      <c r="D17" s="68"/>
      <c r="E17" s="65"/>
      <c r="F17" s="66"/>
      <c r="G17" s="66"/>
      <c r="H17" s="66"/>
      <c r="I17" s="66"/>
      <c r="J17" s="67">
        <f>SUM(J16:J16)</f>
        <v>1</v>
      </c>
      <c r="K17" s="59"/>
      <c r="L17" s="67"/>
      <c r="M17" s="67"/>
    </row>
    <row r="18" spans="1:13" x14ac:dyDescent="0.25">
      <c r="A18" s="23" t="s">
        <v>269</v>
      </c>
      <c r="B18" s="23" t="s">
        <v>16</v>
      </c>
      <c r="C18" s="23" t="s">
        <v>19</v>
      </c>
      <c r="D18" s="63" t="s">
        <v>177</v>
      </c>
      <c r="E18" s="24"/>
      <c r="F18" s="25"/>
      <c r="G18" s="25"/>
      <c r="H18" s="25"/>
      <c r="I18" s="25"/>
      <c r="J18" s="25"/>
      <c r="K18" s="62">
        <f>J21</f>
        <v>1</v>
      </c>
      <c r="L18" s="62">
        <v>0</v>
      </c>
      <c r="M18" s="62">
        <f>ROUND(K18*L18,2)</f>
        <v>0</v>
      </c>
    </row>
    <row r="19" spans="1:13" ht="51" x14ac:dyDescent="0.25">
      <c r="A19" s="65"/>
      <c r="B19" s="65"/>
      <c r="C19" s="65"/>
      <c r="D19" s="60" t="s">
        <v>334</v>
      </c>
      <c r="E19" s="65"/>
      <c r="F19" s="66"/>
      <c r="G19" s="66"/>
      <c r="H19" s="66"/>
      <c r="I19" s="66"/>
      <c r="J19" s="66"/>
      <c r="K19" s="66"/>
      <c r="L19" s="66"/>
      <c r="M19" s="66"/>
    </row>
    <row r="20" spans="1:13" hidden="1" x14ac:dyDescent="0.25">
      <c r="A20" s="65"/>
      <c r="B20" s="65"/>
      <c r="C20" s="65"/>
      <c r="D20" s="68"/>
      <c r="E20" s="64"/>
      <c r="F20" s="66">
        <v>1</v>
      </c>
      <c r="G20" s="67">
        <v>0</v>
      </c>
      <c r="H20" s="67">
        <v>0</v>
      </c>
      <c r="I20" s="27">
        <v>0</v>
      </c>
      <c r="J20" s="67">
        <f>OR(F20&lt;&gt;0,G20&lt;&gt;0,H20&lt;&gt;0,I20&lt;&gt;0)*(F20 + (F20 = 0))*(G20 + (G20 = 0))*(H20 + (H20 = 0))*(I20 + (I20 = 0))</f>
        <v>1</v>
      </c>
      <c r="K20" s="66"/>
      <c r="L20" s="66"/>
      <c r="M20" s="66"/>
    </row>
    <row r="21" spans="1:13" hidden="1" x14ac:dyDescent="0.25">
      <c r="A21" s="65"/>
      <c r="B21" s="65"/>
      <c r="C21" s="65"/>
      <c r="D21" s="68"/>
      <c r="E21" s="65"/>
      <c r="F21" s="66"/>
      <c r="G21" s="66"/>
      <c r="H21" s="66"/>
      <c r="I21" s="66"/>
      <c r="J21" s="67">
        <f>SUM(J20:J20)</f>
        <v>1</v>
      </c>
      <c r="K21" s="59"/>
      <c r="L21" s="67"/>
      <c r="M21" s="67"/>
    </row>
    <row r="22" spans="1:13" hidden="1" x14ac:dyDescent="0.25">
      <c r="A22" s="65"/>
      <c r="B22" s="65"/>
      <c r="C22" s="65"/>
      <c r="D22" s="68"/>
      <c r="E22" s="65"/>
      <c r="F22" s="66"/>
      <c r="G22" s="66"/>
      <c r="H22" s="66"/>
      <c r="I22" s="66"/>
      <c r="J22" s="67"/>
      <c r="K22" s="59"/>
      <c r="L22" s="67"/>
      <c r="M22" s="67"/>
    </row>
    <row r="23" spans="1:13" x14ac:dyDescent="0.25">
      <c r="A23" s="65"/>
      <c r="B23" s="65"/>
      <c r="C23" s="65"/>
      <c r="D23" s="68"/>
      <c r="E23" s="65"/>
      <c r="F23" s="66"/>
      <c r="G23" s="66"/>
      <c r="H23" s="66"/>
      <c r="I23" s="66"/>
      <c r="J23" s="67"/>
      <c r="K23" s="59"/>
      <c r="L23" s="67"/>
      <c r="M23" s="67"/>
    </row>
    <row r="24" spans="1:13" ht="15" customHeight="1" x14ac:dyDescent="0.25">
      <c r="A24" s="16" t="s">
        <v>20</v>
      </c>
      <c r="B24" s="16" t="s">
        <v>14</v>
      </c>
      <c r="C24" s="16" t="s">
        <v>15</v>
      </c>
      <c r="D24" s="17" t="s">
        <v>61</v>
      </c>
      <c r="E24" s="18"/>
      <c r="F24" s="19"/>
      <c r="G24" s="19"/>
      <c r="H24" s="19"/>
      <c r="I24" s="19"/>
      <c r="J24" s="19"/>
      <c r="K24" s="20"/>
      <c r="L24" s="21"/>
      <c r="M24" s="22">
        <f>SUM(M25:M66)</f>
        <v>5150.34</v>
      </c>
    </row>
    <row r="25" spans="1:13" x14ac:dyDescent="0.25">
      <c r="A25" s="23" t="s">
        <v>40</v>
      </c>
      <c r="B25" s="23" t="s">
        <v>16</v>
      </c>
      <c r="C25" s="23" t="s">
        <v>18</v>
      </c>
      <c r="D25" s="63" t="s">
        <v>49</v>
      </c>
      <c r="E25" s="24"/>
      <c r="F25" s="25"/>
      <c r="G25" s="25"/>
      <c r="H25" s="25"/>
      <c r="I25" s="25"/>
      <c r="J25" s="25"/>
      <c r="K25" s="62">
        <f>J30</f>
        <v>67.06</v>
      </c>
      <c r="L25" s="62">
        <v>32</v>
      </c>
      <c r="M25" s="62">
        <f>ROUND(K25*L25,2)</f>
        <v>2145.92</v>
      </c>
    </row>
    <row r="26" spans="1:13" ht="168" customHeight="1" x14ac:dyDescent="0.25">
      <c r="A26" s="65"/>
      <c r="B26" s="65"/>
      <c r="C26" s="65"/>
      <c r="D26" s="60" t="s">
        <v>51</v>
      </c>
      <c r="E26" s="64"/>
      <c r="F26" s="66"/>
      <c r="G26" s="27"/>
      <c r="H26" s="67"/>
      <c r="I26" s="67"/>
      <c r="J26" s="67"/>
      <c r="K26" s="66"/>
      <c r="L26" s="66"/>
      <c r="M26" s="66"/>
    </row>
    <row r="27" spans="1:13" ht="13.5" hidden="1" x14ac:dyDescent="0.25">
      <c r="A27" s="65"/>
      <c r="B27" s="65"/>
      <c r="C27" s="65"/>
      <c r="D27" s="68"/>
      <c r="E27" s="57" t="s">
        <v>319</v>
      </c>
      <c r="F27" s="66">
        <v>1</v>
      </c>
      <c r="G27" s="67">
        <v>11.55</v>
      </c>
      <c r="H27" s="67">
        <v>0</v>
      </c>
      <c r="I27" s="27">
        <v>4.45</v>
      </c>
      <c r="J27" s="67">
        <f>OR(F27&lt;&gt;0,G27&lt;&gt;0,H27&lt;&gt;0,I27&lt;&gt;0)*(F27 + (F27 = 0))*(G27 + (G27 = 0))*(H27 + (H27 = 0))*(I27 + (I27 = 0))</f>
        <v>51.4</v>
      </c>
      <c r="K27" s="66"/>
      <c r="L27" s="66"/>
      <c r="M27" s="66"/>
    </row>
    <row r="28" spans="1:13" ht="13.5" hidden="1" x14ac:dyDescent="0.25">
      <c r="A28" s="65"/>
      <c r="B28" s="65"/>
      <c r="C28" s="65"/>
      <c r="D28" s="68"/>
      <c r="E28" s="58" t="s">
        <v>21</v>
      </c>
      <c r="F28" s="66">
        <v>1</v>
      </c>
      <c r="G28" s="67">
        <v>6.14</v>
      </c>
      <c r="H28" s="67">
        <v>0</v>
      </c>
      <c r="I28" s="27">
        <v>2.5499999999999998</v>
      </c>
      <c r="J28" s="67">
        <f>OR(F28&lt;&gt;0,G28&lt;&gt;0,H28&lt;&gt;0,I28&lt;&gt;0)*(F28 + (F28 = 0))*(G28 + (G28 = 0))*(H28 + (H28 = 0))*(I28 + (I28 = 0))</f>
        <v>15.66</v>
      </c>
      <c r="K28" s="66"/>
      <c r="L28" s="66"/>
      <c r="M28" s="66"/>
    </row>
    <row r="29" spans="1:13" ht="13.5" hidden="1" x14ac:dyDescent="0.25">
      <c r="A29" s="65"/>
      <c r="B29" s="65"/>
      <c r="C29" s="65"/>
      <c r="D29" s="68"/>
      <c r="E29" s="58" t="s">
        <v>59</v>
      </c>
      <c r="F29" s="66">
        <v>-1</v>
      </c>
      <c r="G29" s="27">
        <v>0.86</v>
      </c>
      <c r="H29" s="67">
        <v>0</v>
      </c>
      <c r="I29" s="67">
        <v>2.12</v>
      </c>
      <c r="J29" s="67">
        <f>OR(F29&lt;&gt;0,G29&lt;&gt;0,H29&lt;&gt;0,I29&lt;&gt;0)*(F29 + (F29 = 0))*(G29 + (G29 = 0))*(H29 + (H29 = 0))*(I29 + (I29 = 0))</f>
        <v>-1.82</v>
      </c>
      <c r="K29" s="66"/>
      <c r="L29" s="66"/>
      <c r="M29" s="66"/>
    </row>
    <row r="30" spans="1:13" hidden="1" x14ac:dyDescent="0.25">
      <c r="A30" s="65"/>
      <c r="B30" s="65"/>
      <c r="C30" s="65"/>
      <c r="D30" s="68"/>
      <c r="E30" s="65"/>
      <c r="F30" s="66"/>
      <c r="G30" s="66"/>
      <c r="H30" s="66"/>
      <c r="I30" s="66"/>
      <c r="J30" s="67">
        <f>SUM(J27:J28)</f>
        <v>67.06</v>
      </c>
      <c r="L30" s="67"/>
      <c r="M30" s="67"/>
    </row>
    <row r="31" spans="1:13" x14ac:dyDescent="0.25">
      <c r="A31" s="23" t="s">
        <v>41</v>
      </c>
      <c r="B31" s="23" t="s">
        <v>16</v>
      </c>
      <c r="C31" s="23" t="s">
        <v>18</v>
      </c>
      <c r="D31" s="63" t="s">
        <v>320</v>
      </c>
      <c r="E31" s="24"/>
      <c r="F31" s="25"/>
      <c r="G31" s="25"/>
      <c r="H31" s="25"/>
      <c r="I31" s="25"/>
      <c r="J31" s="25"/>
      <c r="K31" s="62">
        <f>J36</f>
        <v>5.4</v>
      </c>
      <c r="L31" s="62">
        <v>38</v>
      </c>
      <c r="M31" s="62">
        <f>ROUND(K31*L31,2)</f>
        <v>205.2</v>
      </c>
    </row>
    <row r="32" spans="1:13" ht="86.25" customHeight="1" x14ac:dyDescent="0.25">
      <c r="A32" s="65"/>
      <c r="B32" s="65"/>
      <c r="C32" s="65"/>
      <c r="D32" s="60" t="s">
        <v>321</v>
      </c>
      <c r="E32" s="65"/>
      <c r="F32" s="66"/>
      <c r="G32" s="66"/>
      <c r="H32" s="66"/>
      <c r="I32" s="66"/>
      <c r="J32" s="66"/>
      <c r="K32" s="66"/>
      <c r="L32" s="66"/>
      <c r="M32" s="66"/>
    </row>
    <row r="33" spans="1:13" hidden="1" x14ac:dyDescent="0.25">
      <c r="E33" s="64" t="s">
        <v>22</v>
      </c>
      <c r="F33" s="66">
        <v>1</v>
      </c>
      <c r="G33" s="67">
        <v>0.9</v>
      </c>
      <c r="H33" s="67">
        <v>0</v>
      </c>
      <c r="I33" s="27">
        <v>2.1</v>
      </c>
      <c r="J33" s="67">
        <f>OR(F33&lt;&gt;0,G33&lt;&gt;0,H33&lt;&gt;0,I33&lt;&gt;0)*(F33 + (F33 = 0))*(G33 + (G33 = 0))*(H33 + (H33 = 0))*(I33 + (I33 = 0))</f>
        <v>1.89</v>
      </c>
      <c r="K33" s="66"/>
      <c r="L33" s="66"/>
      <c r="M33" s="66"/>
    </row>
    <row r="34" spans="1:13" hidden="1" x14ac:dyDescent="0.25">
      <c r="E34" s="64" t="s">
        <v>21</v>
      </c>
      <c r="F34" s="66">
        <v>1</v>
      </c>
      <c r="G34" s="67">
        <v>0.9</v>
      </c>
      <c r="H34" s="67">
        <v>0</v>
      </c>
      <c r="I34" s="67">
        <v>1.8</v>
      </c>
      <c r="J34" s="67">
        <f t="shared" ref="J34" si="0">OR(F34&lt;&gt;0,G34&lt;&gt;0,H34&lt;&gt;0,I34&lt;&gt;0)*(F34 + (F34 = 0))*(G34 + (G34 = 0))*(H34 + (H34 = 0))*(I34 + (I34 = 0))</f>
        <v>1.62</v>
      </c>
      <c r="K34" s="66"/>
      <c r="L34" s="66"/>
      <c r="M34" s="66"/>
    </row>
    <row r="35" spans="1:13" hidden="1" x14ac:dyDescent="0.25">
      <c r="E35" s="64"/>
      <c r="F35" s="66">
        <v>1</v>
      </c>
      <c r="G35" s="67">
        <v>0.9</v>
      </c>
      <c r="H35" s="67">
        <v>0</v>
      </c>
      <c r="I35" s="27">
        <v>2.1</v>
      </c>
      <c r="J35" s="67">
        <f>OR(F35&lt;&gt;0,G35&lt;&gt;0,H35&lt;&gt;0,I35&lt;&gt;0)*(F35 + (F35 = 0))*(G35 + (G35 = 0))*(H35 + (H35 = 0))*(I35 + (I35 = 0))</f>
        <v>1.89</v>
      </c>
      <c r="K35" s="66"/>
      <c r="L35" s="66"/>
      <c r="M35" s="66"/>
    </row>
    <row r="36" spans="1:13" hidden="1" x14ac:dyDescent="0.25">
      <c r="E36" s="65"/>
      <c r="F36" s="66"/>
      <c r="G36" s="66"/>
      <c r="H36" s="66"/>
      <c r="I36" s="66"/>
      <c r="J36" s="67">
        <f>SUM(J33:J35)</f>
        <v>5.4</v>
      </c>
      <c r="L36" s="67"/>
      <c r="M36" s="67"/>
    </row>
    <row r="37" spans="1:13" x14ac:dyDescent="0.25">
      <c r="A37" s="23" t="s">
        <v>42</v>
      </c>
      <c r="B37" s="23" t="s">
        <v>16</v>
      </c>
      <c r="C37" s="23" t="s">
        <v>18</v>
      </c>
      <c r="D37" s="63" t="s">
        <v>46</v>
      </c>
      <c r="E37" s="24"/>
      <c r="F37" s="25"/>
      <c r="G37" s="25"/>
      <c r="H37" s="25"/>
      <c r="I37" s="25"/>
      <c r="J37" s="25"/>
      <c r="K37" s="62">
        <f>J40</f>
        <v>1.82</v>
      </c>
      <c r="L37" s="62">
        <v>13.89</v>
      </c>
      <c r="M37" s="62">
        <f>ROUND(K37*L37,2)</f>
        <v>25.28</v>
      </c>
    </row>
    <row r="38" spans="1:13" ht="63.75" x14ac:dyDescent="0.25">
      <c r="A38" s="65"/>
      <c r="B38" s="65"/>
      <c r="C38" s="65"/>
      <c r="D38" s="60" t="s">
        <v>47</v>
      </c>
      <c r="E38" s="65"/>
      <c r="F38" s="66"/>
      <c r="G38" s="66"/>
      <c r="H38" s="66"/>
      <c r="I38" s="66"/>
      <c r="J38" s="66"/>
      <c r="K38" s="66"/>
      <c r="L38" s="66"/>
      <c r="M38" s="66"/>
    </row>
    <row r="39" spans="1:13" ht="13.5" hidden="1" x14ac:dyDescent="0.25">
      <c r="A39" s="65"/>
      <c r="B39" s="65"/>
      <c r="C39" s="65"/>
      <c r="D39" s="68"/>
      <c r="E39" s="58" t="s">
        <v>319</v>
      </c>
      <c r="F39" s="66">
        <v>1</v>
      </c>
      <c r="G39" s="27">
        <v>0.86</v>
      </c>
      <c r="H39" s="67">
        <v>0</v>
      </c>
      <c r="I39" s="67">
        <v>2.12</v>
      </c>
      <c r="J39" s="67">
        <f>OR(F39&lt;&gt;0,G39&lt;&gt;0,H39&lt;&gt;0,I39&lt;&gt;0)*(F39 + (F39 = 0))*(G39 + (G39 = 0))*(H39 + (H39 = 0))*(I39 + (I39 = 0))</f>
        <v>1.82</v>
      </c>
      <c r="K39" s="66"/>
      <c r="L39" s="66"/>
      <c r="M39" s="66"/>
    </row>
    <row r="40" spans="1:13" hidden="1" x14ac:dyDescent="0.25">
      <c r="A40" s="65"/>
      <c r="B40" s="65"/>
      <c r="C40" s="65"/>
      <c r="D40" s="68"/>
      <c r="E40" s="65"/>
      <c r="F40" s="66"/>
      <c r="G40" s="66"/>
      <c r="H40" s="66"/>
      <c r="I40" s="66"/>
      <c r="J40" s="67">
        <f>SUM(J39:J39)</f>
        <v>1.82</v>
      </c>
      <c r="L40" s="67"/>
      <c r="M40" s="67"/>
    </row>
    <row r="41" spans="1:13" x14ac:dyDescent="0.25">
      <c r="A41" s="23" t="s">
        <v>43</v>
      </c>
      <c r="B41" s="23" t="s">
        <v>16</v>
      </c>
      <c r="C41" s="23" t="s">
        <v>18</v>
      </c>
      <c r="D41" s="63" t="s">
        <v>281</v>
      </c>
      <c r="E41" s="24"/>
      <c r="F41" s="25"/>
      <c r="G41" s="25"/>
      <c r="H41" s="25"/>
      <c r="I41" s="25"/>
      <c r="J41" s="25"/>
      <c r="K41" s="62">
        <f>J45</f>
        <v>3.74</v>
      </c>
      <c r="L41" s="62">
        <v>13.89</v>
      </c>
      <c r="M41" s="62">
        <f>ROUND(K41*L41,2)</f>
        <v>51.95</v>
      </c>
    </row>
    <row r="42" spans="1:13" ht="63.75" x14ac:dyDescent="0.25">
      <c r="A42" s="65"/>
      <c r="B42" s="65"/>
      <c r="C42" s="65"/>
      <c r="D42" s="60" t="s">
        <v>282</v>
      </c>
      <c r="E42" s="65"/>
      <c r="F42" s="66"/>
      <c r="G42" s="66"/>
      <c r="H42" s="66"/>
      <c r="I42" s="66"/>
      <c r="J42" s="66"/>
      <c r="K42" s="66"/>
      <c r="L42" s="66"/>
      <c r="M42" s="66"/>
    </row>
    <row r="43" spans="1:13" ht="13.5" hidden="1" x14ac:dyDescent="0.25">
      <c r="A43" s="65"/>
      <c r="B43" s="65"/>
      <c r="C43" s="65"/>
      <c r="D43" s="68"/>
      <c r="E43" s="58" t="s">
        <v>22</v>
      </c>
      <c r="F43" s="66">
        <v>1</v>
      </c>
      <c r="G43" s="27">
        <v>0.88</v>
      </c>
      <c r="H43" s="67">
        <v>0</v>
      </c>
      <c r="I43" s="67">
        <v>2.12</v>
      </c>
      <c r="J43" s="67">
        <f>OR(F43&lt;&gt;0,G43&lt;&gt;0,H43&lt;&gt;0,I43&lt;&gt;0)*(F43 + (F43 = 0))*(G43 + (G43 = 0))*(H43 + (H43 = 0))*(I43 + (I43 = 0))</f>
        <v>1.87</v>
      </c>
      <c r="K43" s="66"/>
      <c r="L43" s="66"/>
      <c r="M43" s="66"/>
    </row>
    <row r="44" spans="1:13" ht="13.5" hidden="1" x14ac:dyDescent="0.25">
      <c r="A44" s="65"/>
      <c r="B44" s="65"/>
      <c r="C44" s="65"/>
      <c r="D44" s="68"/>
      <c r="E44" s="58" t="s">
        <v>21</v>
      </c>
      <c r="F44" s="66">
        <v>1</v>
      </c>
      <c r="G44" s="27">
        <v>0.88</v>
      </c>
      <c r="H44" s="67">
        <v>0</v>
      </c>
      <c r="I44" s="67">
        <v>2.12</v>
      </c>
      <c r="J44" s="67">
        <f>OR(F44&lt;&gt;0,G44&lt;&gt;0,H44&lt;&gt;0,I44&lt;&gt;0)*(F44 + (F44 = 0))*(G44 + (G44 = 0))*(H44 + (H44 = 0))*(I44 + (I44 = 0))</f>
        <v>1.87</v>
      </c>
      <c r="K44" s="66"/>
      <c r="L44" s="66"/>
      <c r="M44" s="66"/>
    </row>
    <row r="45" spans="1:13" hidden="1" x14ac:dyDescent="0.25">
      <c r="A45" s="65"/>
      <c r="B45" s="65"/>
      <c r="C45" s="65"/>
      <c r="D45" s="68"/>
      <c r="E45" s="65"/>
      <c r="F45" s="66"/>
      <c r="G45" s="66"/>
      <c r="H45" s="66"/>
      <c r="I45" s="66"/>
      <c r="J45" s="67">
        <f>SUM(J43:J44)</f>
        <v>3.74</v>
      </c>
      <c r="L45" s="67"/>
      <c r="M45" s="67"/>
    </row>
    <row r="46" spans="1:13" x14ac:dyDescent="0.25">
      <c r="A46" s="23" t="s">
        <v>44</v>
      </c>
      <c r="B46" s="23" t="s">
        <v>16</v>
      </c>
      <c r="C46" s="23" t="s">
        <v>18</v>
      </c>
      <c r="D46" s="11" t="s">
        <v>279</v>
      </c>
      <c r="E46" s="24"/>
      <c r="F46" s="25"/>
      <c r="G46" s="25"/>
      <c r="H46" s="25"/>
      <c r="I46" s="25"/>
      <c r="J46" s="25"/>
      <c r="K46" s="62">
        <f>J49</f>
        <v>12.75</v>
      </c>
      <c r="L46" s="62">
        <v>29.42</v>
      </c>
      <c r="M46" s="62">
        <f>ROUND(K46*L46,2)</f>
        <v>375.11</v>
      </c>
    </row>
    <row r="47" spans="1:13" ht="51" x14ac:dyDescent="0.25">
      <c r="A47" s="65"/>
      <c r="B47" s="65"/>
      <c r="C47" s="65"/>
      <c r="D47" s="60" t="s">
        <v>280</v>
      </c>
      <c r="E47" s="65"/>
      <c r="F47" s="66"/>
      <c r="G47" s="66"/>
      <c r="H47" s="66"/>
      <c r="I47" s="66"/>
      <c r="J47" s="66"/>
      <c r="K47" s="66"/>
      <c r="L47" s="66"/>
      <c r="M47" s="66"/>
    </row>
    <row r="48" spans="1:13" ht="13.5" hidden="1" x14ac:dyDescent="0.25">
      <c r="A48" s="65"/>
      <c r="B48" s="65"/>
      <c r="C48" s="65"/>
      <c r="D48" s="68"/>
      <c r="E48" s="57" t="s">
        <v>22</v>
      </c>
      <c r="F48" s="66">
        <v>1</v>
      </c>
      <c r="G48" s="67">
        <v>5</v>
      </c>
      <c r="H48" s="67">
        <v>0</v>
      </c>
      <c r="I48" s="67">
        <v>2.5499999999999998</v>
      </c>
      <c r="J48" s="67">
        <f t="shared" ref="J48" si="1">OR(F48&lt;&gt;0,G48&lt;&gt;0,H48&lt;&gt;0,I48&lt;&gt;0)*(F48 + (F48 = 0))*(G48 + (G48 = 0))*(H48 + (H48 = 0))*(I48 + (I48 = 0))</f>
        <v>12.75</v>
      </c>
      <c r="K48" s="66"/>
      <c r="L48" s="66"/>
      <c r="M48" s="66"/>
    </row>
    <row r="49" spans="1:13" hidden="1" x14ac:dyDescent="0.25">
      <c r="A49" s="28"/>
      <c r="B49" s="28"/>
      <c r="C49" s="28"/>
      <c r="D49" s="29"/>
      <c r="E49" s="28"/>
      <c r="F49" s="66"/>
      <c r="G49" s="66"/>
      <c r="H49" s="66"/>
      <c r="I49" s="66"/>
      <c r="J49" s="67">
        <f>SUM(J48:J48)</f>
        <v>12.75</v>
      </c>
      <c r="K49" s="66"/>
      <c r="L49" s="66"/>
      <c r="M49" s="66"/>
    </row>
    <row r="50" spans="1:13" ht="25.5" x14ac:dyDescent="0.25">
      <c r="A50" s="23" t="s">
        <v>45</v>
      </c>
      <c r="B50" s="23" t="s">
        <v>16</v>
      </c>
      <c r="C50" s="23" t="s">
        <v>18</v>
      </c>
      <c r="D50" s="63" t="s">
        <v>23</v>
      </c>
      <c r="E50" s="24"/>
      <c r="F50" s="25"/>
      <c r="G50" s="25"/>
      <c r="H50" s="25"/>
      <c r="I50" s="25"/>
      <c r="J50" s="25"/>
      <c r="K50" s="62">
        <f>J55</f>
        <v>78.81</v>
      </c>
      <c r="L50" s="62">
        <v>6.5</v>
      </c>
      <c r="M50" s="62">
        <f>ROUND(K50*L50,2)</f>
        <v>512.27</v>
      </c>
    </row>
    <row r="51" spans="1:13" ht="51" x14ac:dyDescent="0.25">
      <c r="A51" s="65"/>
      <c r="B51" s="65"/>
      <c r="C51" s="65"/>
      <c r="D51" s="60" t="s">
        <v>24</v>
      </c>
      <c r="E51" s="65"/>
      <c r="F51" s="66"/>
      <c r="G51" s="66"/>
      <c r="H51" s="66"/>
      <c r="I51" s="66"/>
      <c r="J51" s="66"/>
      <c r="K51" s="66"/>
      <c r="L51" s="66"/>
      <c r="M51" s="66"/>
    </row>
    <row r="52" spans="1:13" ht="13.5" hidden="1" x14ac:dyDescent="0.25">
      <c r="A52" s="65"/>
      <c r="B52" s="65"/>
      <c r="C52" s="65"/>
      <c r="D52" s="68"/>
      <c r="E52" s="58" t="s">
        <v>319</v>
      </c>
      <c r="F52" s="66">
        <v>1</v>
      </c>
      <c r="G52" s="67">
        <v>11.55</v>
      </c>
      <c r="H52" s="67">
        <v>0</v>
      </c>
      <c r="I52" s="27">
        <v>4.45</v>
      </c>
      <c r="J52" s="67">
        <f>OR(F52&lt;&gt;0,G52&lt;&gt;0,H52&lt;&gt;0,I52&lt;&gt;0)*(F52 + (F52 = 0))*(G52 + (G52 = 0))*(H52 + (H52 = 0))*(I52 + (I52 = 0))</f>
        <v>51.4</v>
      </c>
      <c r="K52" s="66"/>
      <c r="L52" s="66"/>
      <c r="M52" s="66"/>
    </row>
    <row r="53" spans="1:13" ht="13.5" hidden="1" x14ac:dyDescent="0.25">
      <c r="A53" s="65"/>
      <c r="B53" s="65"/>
      <c r="C53" s="65"/>
      <c r="D53" s="68"/>
      <c r="E53" s="58" t="s">
        <v>21</v>
      </c>
      <c r="F53" s="66">
        <v>1</v>
      </c>
      <c r="G53" s="67">
        <v>12.18</v>
      </c>
      <c r="H53" s="67">
        <v>0</v>
      </c>
      <c r="I53" s="27">
        <v>2.5499999999999998</v>
      </c>
      <c r="J53" s="67">
        <f>OR(F53&lt;&gt;0,G53&lt;&gt;0,H53&lt;&gt;0,I53&lt;&gt;0)*(F53 + (F53 = 0))*(G53 + (G53 = 0))*(H53 + (H53 = 0))*(I53 + (I53 = 0))</f>
        <v>31.06</v>
      </c>
      <c r="K53" s="66"/>
      <c r="L53" s="66"/>
      <c r="M53" s="66"/>
    </row>
    <row r="54" spans="1:13" ht="13.5" hidden="1" x14ac:dyDescent="0.25">
      <c r="A54" s="65"/>
      <c r="B54" s="65"/>
      <c r="C54" s="65"/>
      <c r="D54" s="68"/>
      <c r="E54" s="57" t="s">
        <v>59</v>
      </c>
      <c r="F54" s="66">
        <v>-2</v>
      </c>
      <c r="G54" s="27">
        <v>0.86</v>
      </c>
      <c r="H54" s="67">
        <v>0</v>
      </c>
      <c r="I54" s="67">
        <v>2.12</v>
      </c>
      <c r="J54" s="67">
        <f>OR(F54&lt;&gt;0,G54&lt;&gt;0,H54&lt;&gt;0,I54&lt;&gt;0)*(F54 + (F54 = 0))*(G54 + (G54 = 0))*(H54 + (H54 = 0))*(I54 + (I54 = 0))</f>
        <v>-3.65</v>
      </c>
      <c r="K54" s="66"/>
      <c r="L54" s="66"/>
      <c r="M54" s="66"/>
    </row>
    <row r="55" spans="1:13" hidden="1" x14ac:dyDescent="0.25">
      <c r="A55" s="65"/>
      <c r="B55" s="65"/>
      <c r="C55" s="65"/>
      <c r="D55" s="68"/>
      <c r="E55" s="65"/>
      <c r="F55" s="66"/>
      <c r="G55" s="66"/>
      <c r="H55" s="66"/>
      <c r="I55" s="66"/>
      <c r="J55" s="67">
        <f>SUM(J52:J54)</f>
        <v>78.81</v>
      </c>
      <c r="L55" s="67"/>
      <c r="M55" s="67"/>
    </row>
    <row r="56" spans="1:13" x14ac:dyDescent="0.25">
      <c r="A56" s="23" t="s">
        <v>270</v>
      </c>
      <c r="B56" s="23" t="s">
        <v>16</v>
      </c>
      <c r="C56" s="23" t="s">
        <v>17</v>
      </c>
      <c r="D56" s="37" t="s">
        <v>48</v>
      </c>
      <c r="E56" s="23"/>
      <c r="F56" s="25"/>
      <c r="G56" s="62"/>
      <c r="H56" s="62"/>
      <c r="I56" s="62"/>
      <c r="J56" s="62"/>
      <c r="K56" s="62">
        <f>J61</f>
        <v>39.43</v>
      </c>
      <c r="L56" s="62">
        <v>27</v>
      </c>
      <c r="M56" s="62">
        <f>ROUND(K56*L56,2)</f>
        <v>1064.6099999999999</v>
      </c>
    </row>
    <row r="57" spans="1:13" ht="127.5" x14ac:dyDescent="0.25">
      <c r="A57" s="65"/>
      <c r="B57" s="65"/>
      <c r="C57" s="65"/>
      <c r="D57" s="60" t="s">
        <v>127</v>
      </c>
      <c r="E57" s="65"/>
      <c r="F57" s="66"/>
      <c r="G57" s="66"/>
      <c r="H57" s="66"/>
      <c r="I57" s="66"/>
      <c r="J57" s="66"/>
      <c r="K57" s="66"/>
      <c r="L57" s="66"/>
      <c r="M57" s="66"/>
    </row>
    <row r="58" spans="1:13" ht="13.5" hidden="1" x14ac:dyDescent="0.25">
      <c r="A58" s="65"/>
      <c r="B58" s="65"/>
      <c r="C58" s="65"/>
      <c r="D58" s="65"/>
      <c r="E58" s="58" t="s">
        <v>22</v>
      </c>
      <c r="F58" s="66">
        <v>1</v>
      </c>
      <c r="G58" s="67">
        <v>8.1</v>
      </c>
      <c r="H58" s="67">
        <v>0</v>
      </c>
      <c r="I58" s="27">
        <v>0</v>
      </c>
      <c r="J58" s="67">
        <f t="shared" ref="J58" si="2">OR(F58&lt;&gt;0,G58&lt;&gt;0,H58&lt;&gt;0,I58&lt;&gt;0)*(F58 + (F58 = 0))*(G58 + (G58 = 0))*(H58 + (H58 = 0))*(I58 + (I58 = 0))</f>
        <v>8.1</v>
      </c>
      <c r="K58" s="66"/>
      <c r="L58" s="66"/>
      <c r="M58" s="66"/>
    </row>
    <row r="59" spans="1:13" ht="13.5" hidden="1" x14ac:dyDescent="0.25">
      <c r="A59" s="65"/>
      <c r="B59" s="65"/>
      <c r="C59" s="65"/>
      <c r="D59" s="65"/>
      <c r="E59" s="58" t="s">
        <v>21</v>
      </c>
      <c r="F59" s="66">
        <v>1</v>
      </c>
      <c r="G59" s="67">
        <v>12.18</v>
      </c>
      <c r="H59" s="67">
        <v>0</v>
      </c>
      <c r="I59" s="27">
        <v>0</v>
      </c>
      <c r="J59" s="67">
        <f>OR(F59&lt;&gt;0,G59&lt;&gt;0,H59&lt;&gt;0,I59&lt;&gt;0)*(F59 + (F59 = 0))*(G59 + (G59 = 0))*(H59 + (H59 = 0))*(I59 + (I59 = 0))</f>
        <v>12.18</v>
      </c>
      <c r="K59" s="66"/>
      <c r="L59" s="66"/>
      <c r="M59" s="66"/>
    </row>
    <row r="60" spans="1:13" ht="13.5" hidden="1" x14ac:dyDescent="0.25">
      <c r="A60" s="65"/>
      <c r="B60" s="65"/>
      <c r="C60" s="65"/>
      <c r="D60" s="65"/>
      <c r="E60" s="58" t="s">
        <v>319</v>
      </c>
      <c r="F60" s="66">
        <v>1</v>
      </c>
      <c r="G60" s="67">
        <v>19.149999999999999</v>
      </c>
      <c r="H60" s="67">
        <v>0</v>
      </c>
      <c r="I60" s="27">
        <v>0</v>
      </c>
      <c r="J60" s="67">
        <f t="shared" ref="J60" si="3">OR(F60&lt;&gt;0,G60&lt;&gt;0,H60&lt;&gt;0,I60&lt;&gt;0)*(F60 + (F60 = 0))*(G60 + (G60 = 0))*(H60 + (H60 = 0))*(I60 + (I60 = 0))</f>
        <v>19.149999999999999</v>
      </c>
      <c r="K60" s="66"/>
      <c r="L60" s="66"/>
      <c r="M60" s="66"/>
    </row>
    <row r="61" spans="1:13" hidden="1" x14ac:dyDescent="0.25">
      <c r="A61" s="65"/>
      <c r="B61" s="65"/>
      <c r="C61" s="65"/>
      <c r="D61" s="65"/>
      <c r="E61" s="65"/>
      <c r="F61" s="66"/>
      <c r="G61" s="66"/>
      <c r="H61" s="66"/>
      <c r="I61" s="66"/>
      <c r="J61" s="67">
        <f>SUM(J58:J60)</f>
        <v>39.43</v>
      </c>
      <c r="K61" s="66"/>
      <c r="L61" s="66"/>
      <c r="M61" s="66"/>
    </row>
    <row r="62" spans="1:13" x14ac:dyDescent="0.25">
      <c r="A62" s="23" t="s">
        <v>147</v>
      </c>
      <c r="B62" s="23" t="s">
        <v>16</v>
      </c>
      <c r="C62" s="23" t="s">
        <v>19</v>
      </c>
      <c r="D62" s="63" t="s">
        <v>178</v>
      </c>
      <c r="E62" s="24"/>
      <c r="F62" s="25"/>
      <c r="G62" s="25"/>
      <c r="H62" s="25"/>
      <c r="I62" s="25"/>
      <c r="J62" s="25"/>
      <c r="K62" s="62">
        <v>1</v>
      </c>
      <c r="L62" s="62">
        <v>250</v>
      </c>
      <c r="M62" s="62">
        <f>ROUND(K62*L62,2)</f>
        <v>250</v>
      </c>
    </row>
    <row r="63" spans="1:13" ht="51" x14ac:dyDescent="0.25">
      <c r="A63" s="65"/>
      <c r="B63" s="65"/>
      <c r="C63" s="65"/>
      <c r="D63" s="60" t="s">
        <v>322</v>
      </c>
      <c r="E63" s="65"/>
      <c r="F63" s="66"/>
      <c r="G63" s="66"/>
      <c r="H63" s="66"/>
      <c r="I63" s="66"/>
      <c r="J63" s="66"/>
      <c r="K63" s="66"/>
      <c r="L63" s="66"/>
      <c r="M63" s="66"/>
    </row>
    <row r="64" spans="1:13" hidden="1" x14ac:dyDescent="0.25">
      <c r="F64" s="61">
        <v>1</v>
      </c>
      <c r="G64" s="67">
        <v>0</v>
      </c>
      <c r="H64" s="27">
        <v>0</v>
      </c>
      <c r="I64" s="67">
        <v>0</v>
      </c>
      <c r="J64" s="67">
        <f t="shared" ref="J64" si="4">OR(F64&lt;&gt;0,G64&lt;&gt;0,H64&lt;&gt;0,I64&lt;&gt;0)*(F64 + (F64 = 0))*(G64 + (G64 = 0))*(H64 + (H64 = 0))*(I64 + (I64 = 0))</f>
        <v>1</v>
      </c>
    </row>
    <row r="65" spans="1:13" hidden="1" x14ac:dyDescent="0.25">
      <c r="G65" s="67"/>
      <c r="H65" s="27"/>
      <c r="I65" s="67"/>
      <c r="J65" s="67">
        <f>SUM(J64)</f>
        <v>1</v>
      </c>
    </row>
    <row r="66" spans="1:13" x14ac:dyDescent="0.25">
      <c r="A66" s="23" t="s">
        <v>278</v>
      </c>
      <c r="B66" s="23" t="s">
        <v>16</v>
      </c>
      <c r="C66" s="23" t="s">
        <v>19</v>
      </c>
      <c r="D66" s="63" t="s">
        <v>50</v>
      </c>
      <c r="E66" s="24"/>
      <c r="F66" s="25"/>
      <c r="G66" s="25"/>
      <c r="H66" s="25"/>
      <c r="I66" s="25"/>
      <c r="J66" s="25"/>
      <c r="K66" s="62">
        <v>1</v>
      </c>
      <c r="L66" s="62">
        <v>520</v>
      </c>
      <c r="M66" s="62">
        <f>ROUND(K66*L66,2)</f>
        <v>520</v>
      </c>
    </row>
    <row r="67" spans="1:13" ht="127.5" x14ac:dyDescent="0.25">
      <c r="A67" s="65"/>
      <c r="B67" s="65"/>
      <c r="C67" s="65"/>
      <c r="D67" s="60" t="s">
        <v>129</v>
      </c>
      <c r="E67" s="65"/>
      <c r="F67" s="66"/>
      <c r="G67" s="66"/>
      <c r="H67" s="66"/>
      <c r="I67" s="66"/>
      <c r="J67" s="66"/>
      <c r="K67" s="66"/>
      <c r="L67" s="66"/>
      <c r="M67" s="66"/>
    </row>
    <row r="68" spans="1:13" hidden="1" x14ac:dyDescent="0.25">
      <c r="F68" s="61">
        <v>1</v>
      </c>
      <c r="G68" s="67">
        <v>0</v>
      </c>
      <c r="H68" s="27">
        <v>0</v>
      </c>
      <c r="I68" s="67">
        <v>0</v>
      </c>
      <c r="J68" s="67">
        <f t="shared" ref="J68" si="5">OR(F68&lt;&gt;0,G68&lt;&gt;0,H68&lt;&gt;0,I68&lt;&gt;0)*(F68 + (F68 = 0))*(G68 + (G68 = 0))*(H68 + (H68 = 0))*(I68 + (I68 = 0))</f>
        <v>1</v>
      </c>
    </row>
    <row r="69" spans="1:13" hidden="1" x14ac:dyDescent="0.25">
      <c r="G69" s="67"/>
      <c r="H69" s="27"/>
      <c r="I69" s="67"/>
      <c r="J69" s="67">
        <f>SUM(J68)</f>
        <v>1</v>
      </c>
    </row>
    <row r="70" spans="1:13" hidden="1" x14ac:dyDescent="0.25">
      <c r="G70" s="67"/>
      <c r="H70" s="27"/>
      <c r="I70" s="67"/>
      <c r="J70" s="67"/>
    </row>
    <row r="71" spans="1:13" x14ac:dyDescent="0.25">
      <c r="G71" s="67"/>
      <c r="H71" s="27"/>
      <c r="I71" s="67"/>
      <c r="J71" s="67"/>
    </row>
    <row r="72" spans="1:13" x14ac:dyDescent="0.25">
      <c r="A72" s="16" t="s">
        <v>54</v>
      </c>
      <c r="B72" s="16" t="s">
        <v>14</v>
      </c>
      <c r="C72" s="16" t="s">
        <v>15</v>
      </c>
      <c r="D72" s="17" t="s">
        <v>64</v>
      </c>
      <c r="E72" s="18"/>
      <c r="F72" s="19"/>
      <c r="G72" s="19"/>
      <c r="H72" s="19"/>
      <c r="I72" s="19"/>
      <c r="J72" s="19"/>
      <c r="K72" s="20"/>
      <c r="L72" s="21"/>
      <c r="M72" s="22">
        <f>SUM(M73:M85)</f>
        <v>1151.33</v>
      </c>
    </row>
    <row r="73" spans="1:13" x14ac:dyDescent="0.25">
      <c r="A73" s="23" t="s">
        <v>62</v>
      </c>
      <c r="B73" s="23" t="s">
        <v>16</v>
      </c>
      <c r="C73" s="23" t="s">
        <v>18</v>
      </c>
      <c r="D73" s="63" t="s">
        <v>200</v>
      </c>
      <c r="E73" s="24"/>
      <c r="F73" s="25"/>
      <c r="G73" s="62"/>
      <c r="H73" s="62"/>
      <c r="I73" s="62"/>
      <c r="J73" s="62"/>
      <c r="K73" s="62">
        <f>J76</f>
        <v>13.26</v>
      </c>
      <c r="L73" s="62">
        <v>48</v>
      </c>
      <c r="M73" s="62">
        <f>ROUND(K73*L73,2)</f>
        <v>636.48</v>
      </c>
    </row>
    <row r="74" spans="1:13" ht="153" x14ac:dyDescent="0.25">
      <c r="D74" s="60" t="s">
        <v>314</v>
      </c>
    </row>
    <row r="75" spans="1:13" hidden="1" x14ac:dyDescent="0.25">
      <c r="D75" s="61"/>
      <c r="F75" s="61">
        <v>1</v>
      </c>
      <c r="G75" s="61">
        <v>13.26</v>
      </c>
      <c r="H75" s="27">
        <v>0</v>
      </c>
      <c r="I75" s="67">
        <v>0</v>
      </c>
      <c r="J75" s="67">
        <f t="shared" ref="J75" si="6">OR(F75&lt;&gt;0,G75&lt;&gt;0,H75&lt;&gt;0,I75&lt;&gt;0)*(F75 + (F75 = 0))*(G75 + (G75 = 0))*(H75 + (H75 = 0))*(I75 + (I75 = 0))</f>
        <v>13.26</v>
      </c>
    </row>
    <row r="76" spans="1:13" hidden="1" x14ac:dyDescent="0.25">
      <c r="D76" s="61"/>
      <c r="J76" s="67">
        <f>J75</f>
        <v>13.26</v>
      </c>
    </row>
    <row r="77" spans="1:13" x14ac:dyDescent="0.25">
      <c r="A77" s="23" t="s">
        <v>63</v>
      </c>
      <c r="B77" s="23" t="s">
        <v>16</v>
      </c>
      <c r="C77" s="23" t="s">
        <v>18</v>
      </c>
      <c r="D77" s="63" t="s">
        <v>315</v>
      </c>
      <c r="E77" s="24"/>
      <c r="F77" s="25"/>
      <c r="G77" s="62"/>
      <c r="H77" s="62"/>
      <c r="I77" s="62"/>
      <c r="J77" s="62"/>
      <c r="K77" s="62">
        <f>J80</f>
        <v>3</v>
      </c>
      <c r="L77" s="62">
        <v>48</v>
      </c>
      <c r="M77" s="62">
        <f>ROUND(K77*L77,2)</f>
        <v>144</v>
      </c>
    </row>
    <row r="78" spans="1:13" ht="63.75" x14ac:dyDescent="0.25">
      <c r="A78" s="65"/>
      <c r="B78" s="65"/>
      <c r="C78" s="65"/>
      <c r="D78" s="60" t="s">
        <v>324</v>
      </c>
      <c r="E78" s="65"/>
      <c r="F78" s="66"/>
      <c r="G78" s="66"/>
      <c r="H78" s="66"/>
      <c r="I78" s="66"/>
      <c r="J78" s="66"/>
      <c r="K78" s="66"/>
      <c r="L78" s="66"/>
      <c r="M78" s="66"/>
    </row>
    <row r="79" spans="1:13" ht="13.5" hidden="1" x14ac:dyDescent="0.25">
      <c r="A79" s="65"/>
      <c r="B79" s="65"/>
      <c r="C79" s="65"/>
      <c r="D79" s="60"/>
      <c r="E79" s="58"/>
      <c r="F79" s="66">
        <v>1</v>
      </c>
      <c r="G79" s="67">
        <v>3</v>
      </c>
      <c r="H79" s="27">
        <v>0</v>
      </c>
      <c r="I79" s="67">
        <v>0</v>
      </c>
      <c r="J79" s="67">
        <f t="shared" ref="J79" si="7">OR(F79&lt;&gt;0,G79&lt;&gt;0,H79&lt;&gt;0,I79&lt;&gt;0)*(F79 + (F79 = 0))*(G79 + (G79 = 0))*(H79 + (H79 = 0))*(I79 + (I79 = 0))</f>
        <v>3</v>
      </c>
      <c r="K79" s="66"/>
      <c r="L79" s="66"/>
      <c r="M79" s="66"/>
    </row>
    <row r="80" spans="1:13" hidden="1" x14ac:dyDescent="0.25">
      <c r="A80" s="65"/>
      <c r="B80" s="65"/>
      <c r="C80" s="65"/>
      <c r="D80" s="60"/>
      <c r="E80" s="65"/>
      <c r="F80" s="66"/>
      <c r="G80" s="67"/>
      <c r="H80" s="27"/>
      <c r="I80" s="67"/>
      <c r="J80" s="67">
        <f>SUM(J79:J79)</f>
        <v>3</v>
      </c>
      <c r="K80" s="66"/>
      <c r="L80" s="66"/>
      <c r="M80" s="66"/>
    </row>
    <row r="81" spans="1:14" x14ac:dyDescent="0.25">
      <c r="A81" s="23" t="s">
        <v>316</v>
      </c>
      <c r="B81" s="23" t="s">
        <v>16</v>
      </c>
      <c r="C81" s="23" t="s">
        <v>18</v>
      </c>
      <c r="D81" s="63" t="s">
        <v>318</v>
      </c>
      <c r="E81" s="24"/>
      <c r="F81" s="25"/>
      <c r="G81" s="62"/>
      <c r="H81" s="62"/>
      <c r="I81" s="62"/>
      <c r="J81" s="62"/>
      <c r="K81" s="62">
        <f>J84</f>
        <v>22.81</v>
      </c>
      <c r="L81" s="62">
        <v>7</v>
      </c>
      <c r="M81" s="62">
        <f>ROUND(K81*L81,2)</f>
        <v>159.66999999999999</v>
      </c>
    </row>
    <row r="82" spans="1:14" x14ac:dyDescent="0.25">
      <c r="A82" s="65"/>
      <c r="B82" s="65"/>
      <c r="C82" s="65"/>
      <c r="D82" s="60" t="s">
        <v>325</v>
      </c>
      <c r="E82" s="65"/>
      <c r="F82" s="66"/>
      <c r="G82" s="66"/>
      <c r="H82" s="66"/>
      <c r="I82" s="66"/>
      <c r="J82" s="66"/>
      <c r="K82" s="66"/>
      <c r="L82" s="66"/>
      <c r="M82" s="66"/>
    </row>
    <row r="83" spans="1:14" hidden="1" x14ac:dyDescent="0.25">
      <c r="A83" s="65"/>
      <c r="B83" s="65"/>
      <c r="C83" s="65"/>
      <c r="D83" s="60"/>
      <c r="E83" s="65"/>
      <c r="F83" s="66">
        <v>1</v>
      </c>
      <c r="G83" s="67">
        <v>22.81</v>
      </c>
      <c r="H83" s="27">
        <v>1</v>
      </c>
      <c r="I83" s="67">
        <v>0</v>
      </c>
      <c r="J83" s="67">
        <f t="shared" ref="J83" si="8">OR(F83&lt;&gt;0,G83&lt;&gt;0,H83&lt;&gt;0,I83&lt;&gt;0)*(F83 + (F83 = 0))*(G83 + (G83 = 0))*(H83 + (H83 = 0))*(I83 + (I83 = 0))</f>
        <v>22.81</v>
      </c>
      <c r="K83" s="66"/>
      <c r="L83" s="66"/>
      <c r="M83" s="66"/>
    </row>
    <row r="84" spans="1:14" hidden="1" x14ac:dyDescent="0.25">
      <c r="A84" s="65"/>
      <c r="B84" s="65"/>
      <c r="C84" s="65"/>
      <c r="D84" s="60"/>
      <c r="E84" s="65"/>
      <c r="F84" s="66"/>
      <c r="G84" s="67"/>
      <c r="H84" s="27"/>
      <c r="I84" s="67"/>
      <c r="J84" s="67">
        <f>SUM(J83)</f>
        <v>22.81</v>
      </c>
      <c r="K84" s="66"/>
      <c r="L84" s="66"/>
      <c r="M84" s="66"/>
    </row>
    <row r="85" spans="1:14" x14ac:dyDescent="0.25">
      <c r="A85" s="23" t="s">
        <v>323</v>
      </c>
      <c r="B85" s="23" t="s">
        <v>16</v>
      </c>
      <c r="C85" s="23" t="s">
        <v>17</v>
      </c>
      <c r="D85" s="63" t="s">
        <v>28</v>
      </c>
      <c r="E85" s="24"/>
      <c r="F85" s="25"/>
      <c r="G85" s="25"/>
      <c r="H85" s="25"/>
      <c r="I85" s="25"/>
      <c r="J85" s="62"/>
      <c r="K85" s="62">
        <f>J91</f>
        <v>19.7</v>
      </c>
      <c r="L85" s="62">
        <v>10.72</v>
      </c>
      <c r="M85" s="62">
        <f>ROUND(K85*L85,2)</f>
        <v>211.18</v>
      </c>
    </row>
    <row r="86" spans="1:14" ht="89.25" x14ac:dyDescent="0.25">
      <c r="A86" s="65"/>
      <c r="B86" s="65"/>
      <c r="C86" s="65"/>
      <c r="D86" s="60" t="s">
        <v>326</v>
      </c>
      <c r="E86" s="65"/>
      <c r="F86" s="66"/>
      <c r="G86" s="66"/>
      <c r="H86" s="66"/>
      <c r="I86" s="66"/>
      <c r="J86" s="66"/>
      <c r="K86" s="66"/>
      <c r="L86" s="66"/>
      <c r="M86" s="66"/>
    </row>
    <row r="87" spans="1:14" ht="13.5" hidden="1" x14ac:dyDescent="0.25">
      <c r="A87" s="65"/>
      <c r="B87" s="65"/>
      <c r="C87" s="65"/>
      <c r="D87" s="68"/>
      <c r="E87" s="58" t="s">
        <v>22</v>
      </c>
      <c r="F87" s="66">
        <v>1</v>
      </c>
      <c r="G87" s="67">
        <v>8.1</v>
      </c>
      <c r="H87" s="67">
        <v>0</v>
      </c>
      <c r="I87" s="67">
        <v>0</v>
      </c>
      <c r="J87" s="67">
        <f t="shared" ref="J87:J90" si="9">OR(F87&lt;&gt;0,G87&lt;&gt;0,H87&lt;&gt;0,I87&lt;&gt;0)*(F87 + (F87 = 0))*(G87 + (G87 = 0))*(H87 + (H87 = 0))*(I87 + (I87 = 0))</f>
        <v>8.1</v>
      </c>
      <c r="K87" s="66"/>
      <c r="L87" s="66"/>
      <c r="M87" s="66"/>
    </row>
    <row r="88" spans="1:14" ht="13.5" hidden="1" x14ac:dyDescent="0.25">
      <c r="A88" s="65"/>
      <c r="B88" s="65"/>
      <c r="C88" s="65"/>
      <c r="D88" s="68"/>
      <c r="E88" s="58" t="s">
        <v>21</v>
      </c>
      <c r="F88" s="66">
        <v>1</v>
      </c>
      <c r="G88" s="67">
        <v>12.18</v>
      </c>
      <c r="H88" s="67">
        <v>0</v>
      </c>
      <c r="I88" s="67">
        <v>0</v>
      </c>
      <c r="J88" s="67">
        <f t="shared" si="9"/>
        <v>12.18</v>
      </c>
      <c r="K88" s="66"/>
      <c r="L88" s="66"/>
      <c r="M88" s="66"/>
    </row>
    <row r="89" spans="1:14" ht="13.5" hidden="1" x14ac:dyDescent="0.25">
      <c r="A89" s="65"/>
      <c r="B89" s="65"/>
      <c r="C89" s="65"/>
      <c r="D89" s="68"/>
      <c r="E89" s="58" t="s">
        <v>319</v>
      </c>
      <c r="F89" s="66">
        <v>1</v>
      </c>
      <c r="G89" s="67">
        <v>2</v>
      </c>
      <c r="H89" s="67">
        <v>0</v>
      </c>
      <c r="I89" s="67">
        <v>0</v>
      </c>
      <c r="J89" s="67">
        <f t="shared" si="9"/>
        <v>2</v>
      </c>
      <c r="K89" s="66"/>
      <c r="L89" s="66"/>
      <c r="M89" s="66"/>
    </row>
    <row r="90" spans="1:14" ht="13.5" hidden="1" x14ac:dyDescent="0.25">
      <c r="A90" s="65"/>
      <c r="B90" s="65"/>
      <c r="C90" s="65"/>
      <c r="D90" s="68"/>
      <c r="E90" s="58" t="s">
        <v>59</v>
      </c>
      <c r="F90" s="66">
        <v>-3</v>
      </c>
      <c r="G90" s="27">
        <v>0.86</v>
      </c>
      <c r="H90" s="67">
        <v>0</v>
      </c>
      <c r="I90" s="67">
        <v>0</v>
      </c>
      <c r="J90" s="67">
        <f t="shared" si="9"/>
        <v>-2.58</v>
      </c>
      <c r="K90" s="66"/>
      <c r="L90" s="66"/>
      <c r="M90" s="66"/>
    </row>
    <row r="91" spans="1:14" hidden="1" x14ac:dyDescent="0.25">
      <c r="A91" s="65"/>
      <c r="B91" s="65"/>
      <c r="C91" s="65"/>
      <c r="D91" s="68"/>
      <c r="E91" s="64"/>
      <c r="F91" s="66"/>
      <c r="G91" s="67"/>
      <c r="H91" s="67"/>
      <c r="I91" s="67"/>
      <c r="J91" s="67">
        <f>SUM(J87:J90)</f>
        <v>19.7</v>
      </c>
      <c r="K91" s="66"/>
      <c r="L91" s="66"/>
      <c r="M91" s="66"/>
    </row>
    <row r="92" spans="1:14" hidden="1" x14ac:dyDescent="0.25">
      <c r="A92" s="65"/>
      <c r="B92" s="65"/>
      <c r="C92" s="65"/>
      <c r="D92" s="68"/>
      <c r="E92" s="64"/>
      <c r="F92" s="66"/>
      <c r="G92" s="67"/>
      <c r="H92" s="67"/>
      <c r="I92" s="67"/>
      <c r="J92" s="67"/>
      <c r="K92" s="66"/>
      <c r="L92" s="66"/>
      <c r="M92" s="66"/>
    </row>
    <row r="93" spans="1:14" x14ac:dyDescent="0.25">
      <c r="A93" s="65"/>
      <c r="B93" s="65"/>
      <c r="C93" s="65"/>
      <c r="D93" s="68"/>
      <c r="E93" s="64"/>
      <c r="F93" s="66"/>
      <c r="G93" s="67"/>
      <c r="H93" s="67"/>
      <c r="I93" s="67"/>
      <c r="J93" s="67"/>
      <c r="K93" s="66"/>
      <c r="L93" s="66"/>
      <c r="M93" s="66"/>
    </row>
    <row r="94" spans="1:14" x14ac:dyDescent="0.25">
      <c r="A94" s="16" t="s">
        <v>65</v>
      </c>
      <c r="B94" s="16" t="s">
        <v>14</v>
      </c>
      <c r="C94" s="16" t="s">
        <v>15</v>
      </c>
      <c r="D94" s="17" t="s">
        <v>66</v>
      </c>
      <c r="E94" s="18"/>
      <c r="F94" s="19"/>
      <c r="G94" s="19"/>
      <c r="H94" s="19"/>
      <c r="I94" s="19"/>
      <c r="J94" s="19"/>
      <c r="K94" s="20"/>
      <c r="L94" s="21"/>
      <c r="M94" s="22">
        <f>SUM(M95:M111)</f>
        <v>8510</v>
      </c>
    </row>
    <row r="95" spans="1:14" x14ac:dyDescent="0.25">
      <c r="A95" s="23" t="s">
        <v>83</v>
      </c>
      <c r="B95" s="23" t="s">
        <v>16</v>
      </c>
      <c r="C95" s="23" t="s">
        <v>19</v>
      </c>
      <c r="D95" s="63" t="s">
        <v>317</v>
      </c>
      <c r="E95" s="24"/>
      <c r="F95" s="25"/>
      <c r="G95" s="25"/>
      <c r="H95" s="25"/>
      <c r="I95" s="25"/>
      <c r="J95" s="25"/>
      <c r="K95" s="62">
        <f>J98</f>
        <v>1</v>
      </c>
      <c r="L95" s="62">
        <v>320</v>
      </c>
      <c r="M95" s="62">
        <f>ROUND(K95*L95,2)</f>
        <v>320</v>
      </c>
    </row>
    <row r="96" spans="1:14" ht="114.75" x14ac:dyDescent="0.25">
      <c r="A96" s="65"/>
      <c r="B96" s="65"/>
      <c r="C96" s="65"/>
      <c r="D96" s="60" t="s">
        <v>170</v>
      </c>
      <c r="E96" s="65"/>
      <c r="F96" s="66"/>
      <c r="G96" s="66"/>
      <c r="H96" s="66"/>
      <c r="I96" s="66"/>
      <c r="J96" s="66"/>
      <c r="K96" s="66"/>
      <c r="L96" s="66"/>
      <c r="M96" s="66"/>
      <c r="N96" s="59"/>
    </row>
    <row r="97" spans="1:13" ht="13.5" hidden="1" x14ac:dyDescent="0.25">
      <c r="A97" s="65"/>
      <c r="B97" s="65"/>
      <c r="C97" s="65"/>
      <c r="D97" s="68"/>
      <c r="E97" s="57" t="s">
        <v>21</v>
      </c>
      <c r="F97" s="66">
        <v>1</v>
      </c>
      <c r="G97" s="67">
        <v>0</v>
      </c>
      <c r="H97" s="67">
        <v>0</v>
      </c>
      <c r="I97" s="67">
        <v>0</v>
      </c>
      <c r="J97" s="67">
        <f>OR(F97&lt;&gt;0,G97&lt;&gt;0,H97&lt;&gt;0,I97&lt;&gt;0)*(F97 + (F97 = 0))*(G97 + (G97 = 0))*(H97 + (H97 = 0))*(I97 + (I97 = 0))</f>
        <v>1</v>
      </c>
      <c r="K97" s="66"/>
      <c r="L97" s="66"/>
      <c r="M97" s="66"/>
    </row>
    <row r="98" spans="1:13" hidden="1" x14ac:dyDescent="0.25">
      <c r="A98" s="65"/>
      <c r="B98" s="65"/>
      <c r="C98" s="65"/>
      <c r="D98" s="68"/>
      <c r="E98" s="64"/>
      <c r="F98" s="66"/>
      <c r="G98" s="67"/>
      <c r="H98" s="67"/>
      <c r="I98" s="67"/>
      <c r="J98" s="67">
        <f>SUM(J97:J97)</f>
        <v>1</v>
      </c>
      <c r="K98" s="66"/>
      <c r="L98" s="66"/>
      <c r="M98" s="66"/>
    </row>
    <row r="99" spans="1:13" x14ac:dyDescent="0.25">
      <c r="A99" s="23" t="s">
        <v>148</v>
      </c>
      <c r="B99" s="23" t="s">
        <v>16</v>
      </c>
      <c r="C99" s="23" t="s">
        <v>19</v>
      </c>
      <c r="D99" s="63" t="s">
        <v>171</v>
      </c>
      <c r="E99" s="24"/>
      <c r="F99" s="25"/>
      <c r="G99" s="25"/>
      <c r="H99" s="25"/>
      <c r="I99" s="25"/>
      <c r="J99" s="25"/>
      <c r="K99" s="62">
        <f>J102</f>
        <v>1</v>
      </c>
      <c r="L99" s="62">
        <v>340</v>
      </c>
      <c r="M99" s="62">
        <f>ROUND(K99*L99,2)</f>
        <v>340</v>
      </c>
    </row>
    <row r="100" spans="1:13" ht="124.5" customHeight="1" x14ac:dyDescent="0.25">
      <c r="A100" s="65"/>
      <c r="B100" s="65"/>
      <c r="C100" s="65"/>
      <c r="D100" s="60" t="s">
        <v>172</v>
      </c>
      <c r="E100" s="65"/>
      <c r="F100" s="66"/>
      <c r="G100" s="66"/>
      <c r="H100" s="66"/>
      <c r="I100" s="66"/>
      <c r="J100" s="66"/>
      <c r="K100" s="66"/>
      <c r="L100" s="66"/>
      <c r="M100" s="66"/>
    </row>
    <row r="101" spans="1:13" ht="13.5" hidden="1" x14ac:dyDescent="0.25">
      <c r="A101" s="65"/>
      <c r="B101" s="65"/>
      <c r="C101" s="65"/>
      <c r="D101" s="68"/>
      <c r="E101" s="57" t="s">
        <v>22</v>
      </c>
      <c r="F101" s="66">
        <v>1</v>
      </c>
      <c r="G101" s="67">
        <v>0</v>
      </c>
      <c r="H101" s="67">
        <v>0</v>
      </c>
      <c r="I101" s="67">
        <v>0</v>
      </c>
      <c r="J101" s="67">
        <f>OR(F101&lt;&gt;0,G101&lt;&gt;0,H101&lt;&gt;0,I101&lt;&gt;0)*(F101 + (F101 = 0))*(G101 + (G101 = 0))*(H101 + (H101 = 0))*(I101 + (I101 = 0))</f>
        <v>1</v>
      </c>
      <c r="K101" s="66"/>
      <c r="L101" s="66"/>
      <c r="M101" s="66"/>
    </row>
    <row r="102" spans="1:13" hidden="1" x14ac:dyDescent="0.25">
      <c r="A102" s="65"/>
      <c r="B102" s="65"/>
      <c r="C102" s="65"/>
      <c r="D102" s="68"/>
      <c r="E102" s="64"/>
      <c r="F102" s="66"/>
      <c r="G102" s="67"/>
      <c r="H102" s="67"/>
      <c r="I102" s="67"/>
      <c r="J102" s="67">
        <f>SUM(J101)</f>
        <v>1</v>
      </c>
      <c r="K102" s="66"/>
      <c r="L102" s="66"/>
      <c r="M102" s="66"/>
    </row>
    <row r="103" spans="1:13" x14ac:dyDescent="0.25">
      <c r="A103" s="23" t="s">
        <v>116</v>
      </c>
      <c r="B103" s="23" t="s">
        <v>16</v>
      </c>
      <c r="C103" s="23" t="s">
        <v>19</v>
      </c>
      <c r="D103" s="63" t="s">
        <v>128</v>
      </c>
      <c r="E103" s="24"/>
      <c r="F103" s="25"/>
      <c r="G103" s="25"/>
      <c r="H103" s="25"/>
      <c r="I103" s="25"/>
      <c r="J103" s="62"/>
      <c r="K103" s="62">
        <v>2</v>
      </c>
      <c r="L103" s="62">
        <v>2200</v>
      </c>
      <c r="M103" s="62">
        <f>ROUND(K103*L103,2)</f>
        <v>4400</v>
      </c>
    </row>
    <row r="104" spans="1:13" ht="408" x14ac:dyDescent="0.25">
      <c r="D104" s="60" t="s">
        <v>283</v>
      </c>
    </row>
    <row r="105" spans="1:13" hidden="1" x14ac:dyDescent="0.25">
      <c r="D105" s="60"/>
      <c r="F105" s="66">
        <v>3</v>
      </c>
      <c r="G105" s="67">
        <v>0</v>
      </c>
      <c r="H105" s="67">
        <v>0</v>
      </c>
      <c r="I105" s="67">
        <v>0</v>
      </c>
      <c r="J105" s="67">
        <f>OR(F105&lt;&gt;0,G105&lt;&gt;0,H105&lt;&gt;0,I105&lt;&gt;0)*(F105 + (F105 = 0))*(G105 + (G105 = 0))*(H105 + (H105 = 0))*(I105 + (I105 = 0))</f>
        <v>3</v>
      </c>
    </row>
    <row r="106" spans="1:13" hidden="1" x14ac:dyDescent="0.25">
      <c r="D106" s="60"/>
      <c r="F106" s="66"/>
      <c r="G106" s="67"/>
      <c r="H106" s="67"/>
      <c r="I106" s="67"/>
      <c r="J106" s="67">
        <f>SUM(J105)</f>
        <v>3</v>
      </c>
    </row>
    <row r="107" spans="1:13" x14ac:dyDescent="0.25">
      <c r="A107" s="23" t="s">
        <v>149</v>
      </c>
      <c r="B107" s="23" t="s">
        <v>16</v>
      </c>
      <c r="C107" s="23" t="s">
        <v>19</v>
      </c>
      <c r="D107" s="63" t="s">
        <v>284</v>
      </c>
      <c r="E107" s="24"/>
      <c r="F107" s="25"/>
      <c r="G107" s="25"/>
      <c r="H107" s="25"/>
      <c r="I107" s="25"/>
      <c r="J107" s="62"/>
      <c r="K107" s="62">
        <f>J109</f>
        <v>1</v>
      </c>
      <c r="L107" s="62">
        <v>2200</v>
      </c>
      <c r="M107" s="62">
        <f>ROUND(K107*L107,2)</f>
        <v>2200</v>
      </c>
    </row>
    <row r="108" spans="1:13" ht="409.5" customHeight="1" x14ac:dyDescent="0.25">
      <c r="D108" s="60" t="s">
        <v>285</v>
      </c>
      <c r="F108" s="66"/>
      <c r="G108" s="67"/>
      <c r="H108" s="67"/>
      <c r="I108" s="67"/>
      <c r="J108" s="67"/>
    </row>
    <row r="109" spans="1:13" hidden="1" x14ac:dyDescent="0.25">
      <c r="D109" s="60"/>
      <c r="F109" s="66">
        <v>1</v>
      </c>
      <c r="G109" s="67">
        <v>0</v>
      </c>
      <c r="H109" s="67">
        <v>0</v>
      </c>
      <c r="I109" s="67">
        <v>0</v>
      </c>
      <c r="J109" s="67">
        <f>OR(F109&lt;&gt;0,G109&lt;&gt;0,H109&lt;&gt;0,I109&lt;&gt;0)*(F109 + (F109 = 0))*(G109 + (G109 = 0))*(H109 + (H109 = 0))*(I109 + (I109 = 0))</f>
        <v>1</v>
      </c>
    </row>
    <row r="110" spans="1:13" hidden="1" x14ac:dyDescent="0.25">
      <c r="D110" s="60"/>
      <c r="F110" s="66"/>
      <c r="G110" s="67"/>
      <c r="H110" s="67"/>
      <c r="I110" s="67"/>
      <c r="J110" s="67">
        <f>SUM(J109)</f>
        <v>1</v>
      </c>
    </row>
    <row r="111" spans="1:13" x14ac:dyDescent="0.25">
      <c r="A111" s="23" t="s">
        <v>150</v>
      </c>
      <c r="B111" s="23" t="s">
        <v>16</v>
      </c>
      <c r="C111" s="23" t="s">
        <v>19</v>
      </c>
      <c r="D111" s="63" t="s">
        <v>119</v>
      </c>
      <c r="E111" s="24"/>
      <c r="F111" s="25"/>
      <c r="G111" s="25"/>
      <c r="H111" s="25"/>
      <c r="I111" s="25"/>
      <c r="J111" s="62"/>
      <c r="K111" s="62">
        <f>J114</f>
        <v>1</v>
      </c>
      <c r="L111" s="62">
        <v>1250</v>
      </c>
      <c r="M111" s="62">
        <f>ROUND(K111*L111,2)</f>
        <v>1250</v>
      </c>
    </row>
    <row r="112" spans="1:13" ht="156" customHeight="1" x14ac:dyDescent="0.25">
      <c r="D112" s="69" t="s">
        <v>265</v>
      </c>
    </row>
    <row r="113" spans="1:13" hidden="1" x14ac:dyDescent="0.25">
      <c r="D113" s="61"/>
      <c r="F113" s="61">
        <v>1</v>
      </c>
      <c r="G113" s="67">
        <v>0</v>
      </c>
      <c r="H113" s="67">
        <v>0</v>
      </c>
      <c r="I113" s="67">
        <v>0</v>
      </c>
      <c r="J113" s="67">
        <f>OR(F113&lt;&gt;0,G113&lt;&gt;0,H113&lt;&gt;0,I113&lt;&gt;0)*(F113 + (F113 = 0))*(G113 + (G113 = 0))*(H113 + (H113 = 0))*(I113 + (I113 = 0))</f>
        <v>1</v>
      </c>
    </row>
    <row r="114" spans="1:13" hidden="1" x14ac:dyDescent="0.25">
      <c r="D114" s="61"/>
      <c r="G114" s="67"/>
      <c r="H114" s="67"/>
      <c r="I114" s="67"/>
      <c r="J114" s="67">
        <f>SUM(J113)</f>
        <v>1</v>
      </c>
    </row>
    <row r="115" spans="1:13" hidden="1" x14ac:dyDescent="0.25">
      <c r="D115" s="61"/>
      <c r="G115" s="67"/>
      <c r="H115" s="67"/>
      <c r="I115" s="67"/>
      <c r="J115" s="67"/>
    </row>
    <row r="116" spans="1:13" x14ac:dyDescent="0.25">
      <c r="D116" s="61"/>
      <c r="G116" s="67"/>
      <c r="H116" s="67"/>
      <c r="I116" s="67"/>
      <c r="J116" s="67"/>
    </row>
    <row r="117" spans="1:13" x14ac:dyDescent="0.25">
      <c r="A117" s="16" t="s">
        <v>67</v>
      </c>
      <c r="B117" s="16" t="s">
        <v>14</v>
      </c>
      <c r="C117" s="16" t="s">
        <v>15</v>
      </c>
      <c r="D117" s="17" t="s">
        <v>82</v>
      </c>
      <c r="E117" s="18"/>
      <c r="F117" s="19"/>
      <c r="G117" s="19"/>
      <c r="H117" s="19"/>
      <c r="I117" s="19"/>
      <c r="J117" s="19"/>
      <c r="K117" s="20"/>
      <c r="L117" s="21"/>
      <c r="M117" s="22">
        <f>SUM(M118:M136)</f>
        <v>1950.88</v>
      </c>
    </row>
    <row r="118" spans="1:13" x14ac:dyDescent="0.25">
      <c r="A118" s="23" t="s">
        <v>84</v>
      </c>
      <c r="B118" s="23" t="s">
        <v>16</v>
      </c>
      <c r="C118" s="23" t="s">
        <v>19</v>
      </c>
      <c r="D118" s="63" t="s">
        <v>182</v>
      </c>
      <c r="E118" s="24"/>
      <c r="F118" s="25"/>
      <c r="G118" s="25"/>
      <c r="H118" s="25"/>
      <c r="I118" s="25"/>
      <c r="J118" s="62"/>
      <c r="K118" s="62">
        <f>J121</f>
        <v>1</v>
      </c>
      <c r="L118" s="62">
        <v>322.02999999999997</v>
      </c>
      <c r="M118" s="62">
        <f>ROUND(K118*L118,2)</f>
        <v>322.02999999999997</v>
      </c>
    </row>
    <row r="119" spans="1:13" ht="140.25" x14ac:dyDescent="0.25">
      <c r="D119" s="54" t="s">
        <v>181</v>
      </c>
    </row>
    <row r="120" spans="1:13" hidden="1" x14ac:dyDescent="0.25">
      <c r="D120" s="61"/>
      <c r="F120" s="61">
        <v>1</v>
      </c>
      <c r="G120" s="67">
        <v>0</v>
      </c>
      <c r="H120" s="67">
        <v>0</v>
      </c>
      <c r="I120" s="67">
        <v>0</v>
      </c>
      <c r="J120" s="67">
        <f>OR(F120&lt;&gt;0,G120&lt;&gt;0,H120&lt;&gt;0,I120&lt;&gt;0)*(F120 + (F120 = 0))*(G120 + (G120 = 0))*(H120 + (H120 = 0))*(I120 + (I120 = 0))</f>
        <v>1</v>
      </c>
    </row>
    <row r="121" spans="1:13" hidden="1" x14ac:dyDescent="0.25">
      <c r="D121" s="61"/>
      <c r="G121" s="67"/>
      <c r="H121" s="67"/>
      <c r="I121" s="67"/>
      <c r="J121" s="67">
        <f>SUM(J120)</f>
        <v>1</v>
      </c>
    </row>
    <row r="122" spans="1:13" x14ac:dyDescent="0.25">
      <c r="A122" s="23" t="s">
        <v>68</v>
      </c>
      <c r="B122" s="23" t="s">
        <v>16</v>
      </c>
      <c r="C122" s="23" t="s">
        <v>19</v>
      </c>
      <c r="D122" s="63" t="s">
        <v>183</v>
      </c>
      <c r="E122" s="24"/>
      <c r="F122" s="25"/>
      <c r="G122" s="25"/>
      <c r="H122" s="25"/>
      <c r="I122" s="25"/>
      <c r="J122" s="62"/>
      <c r="K122" s="62">
        <f>J125</f>
        <v>1</v>
      </c>
      <c r="L122" s="62">
        <v>415.95</v>
      </c>
      <c r="M122" s="62">
        <f>ROUND(K122*L122,2)</f>
        <v>415.95</v>
      </c>
    </row>
    <row r="123" spans="1:13" ht="153" x14ac:dyDescent="0.25">
      <c r="D123" s="60" t="s">
        <v>184</v>
      </c>
    </row>
    <row r="124" spans="1:13" hidden="1" x14ac:dyDescent="0.25">
      <c r="D124" s="61"/>
      <c r="F124" s="61">
        <v>1</v>
      </c>
      <c r="G124" s="67">
        <v>0</v>
      </c>
      <c r="H124" s="67">
        <v>0</v>
      </c>
      <c r="I124" s="67">
        <v>0</v>
      </c>
      <c r="J124" s="67">
        <f>OR(F124&lt;&gt;0,G124&lt;&gt;0,H124&lt;&gt;0,I124&lt;&gt;0)*(F124 + (F124 = 0))*(G124 + (G124 = 0))*(H124 + (H124 = 0))*(I124 + (I124 = 0))</f>
        <v>1</v>
      </c>
    </row>
    <row r="125" spans="1:13" hidden="1" x14ac:dyDescent="0.25">
      <c r="D125" s="61"/>
      <c r="G125" s="67"/>
      <c r="H125" s="67"/>
      <c r="I125" s="67"/>
      <c r="J125" s="67">
        <f>SUM(J124)</f>
        <v>1</v>
      </c>
    </row>
    <row r="126" spans="1:13" x14ac:dyDescent="0.25">
      <c r="A126" s="23" t="s">
        <v>69</v>
      </c>
      <c r="B126" s="23" t="s">
        <v>16</v>
      </c>
      <c r="C126" s="23" t="s">
        <v>19</v>
      </c>
      <c r="D126" s="63" t="s">
        <v>185</v>
      </c>
      <c r="E126" s="24"/>
      <c r="F126" s="25"/>
      <c r="G126" s="25"/>
      <c r="H126" s="25"/>
      <c r="I126" s="25"/>
      <c r="J126" s="62"/>
      <c r="K126" s="62">
        <f>J129</f>
        <v>1</v>
      </c>
      <c r="L126" s="62">
        <v>404.38</v>
      </c>
      <c r="M126" s="62">
        <f>ROUND(K126*L126,2)</f>
        <v>404.38</v>
      </c>
    </row>
    <row r="127" spans="1:13" ht="76.5" x14ac:dyDescent="0.25">
      <c r="D127" s="60" t="s">
        <v>186</v>
      </c>
    </row>
    <row r="128" spans="1:13" hidden="1" x14ac:dyDescent="0.25">
      <c r="D128" s="61"/>
      <c r="F128" s="61">
        <v>1</v>
      </c>
      <c r="G128" s="67">
        <v>0</v>
      </c>
      <c r="H128" s="67">
        <v>0</v>
      </c>
      <c r="I128" s="67">
        <v>0</v>
      </c>
      <c r="J128" s="67">
        <f>OR(F128&lt;&gt;0,G128&lt;&gt;0,H128&lt;&gt;0,I128&lt;&gt;0)*(F128 + (F128 = 0))*(G128 + (G128 = 0))*(H128 + (H128 = 0))*(I128 + (I128 = 0))</f>
        <v>1</v>
      </c>
    </row>
    <row r="129" spans="1:13" hidden="1" x14ac:dyDescent="0.25">
      <c r="D129" s="61"/>
      <c r="J129" s="67">
        <f>SUM(J128)</f>
        <v>1</v>
      </c>
    </row>
    <row r="130" spans="1:13" x14ac:dyDescent="0.25">
      <c r="A130" s="23" t="s">
        <v>85</v>
      </c>
      <c r="B130" s="23" t="s">
        <v>16</v>
      </c>
      <c r="C130" s="23" t="s">
        <v>19</v>
      </c>
      <c r="D130" s="63" t="s">
        <v>187</v>
      </c>
      <c r="E130" s="24"/>
      <c r="F130" s="25"/>
      <c r="G130" s="25"/>
      <c r="H130" s="25"/>
      <c r="I130" s="25"/>
      <c r="J130" s="62"/>
      <c r="K130" s="62">
        <f>J133</f>
        <v>1</v>
      </c>
      <c r="L130" s="62">
        <v>259.41000000000003</v>
      </c>
      <c r="M130" s="62">
        <f>ROUND(K130*L130,2)</f>
        <v>259.41000000000003</v>
      </c>
    </row>
    <row r="131" spans="1:13" ht="210.75" customHeight="1" x14ac:dyDescent="0.25">
      <c r="D131" s="54" t="s">
        <v>188</v>
      </c>
      <c r="E131" s="54"/>
      <c r="F131" s="54"/>
      <c r="G131" s="54"/>
      <c r="H131" s="54"/>
      <c r="I131" s="54"/>
      <c r="J131" s="54"/>
      <c r="K131" s="54"/>
      <c r="L131" s="54"/>
      <c r="M131" s="54"/>
    </row>
    <row r="132" spans="1:13" hidden="1" x14ac:dyDescent="0.25">
      <c r="D132" s="55"/>
      <c r="E132" s="55"/>
      <c r="F132" s="61">
        <v>1</v>
      </c>
      <c r="G132" s="67">
        <v>0</v>
      </c>
      <c r="H132" s="67">
        <v>0</v>
      </c>
      <c r="I132" s="67">
        <v>0</v>
      </c>
      <c r="J132" s="67">
        <f>OR(F132&lt;&gt;0,G132&lt;&gt;0,H132&lt;&gt;0,I132&lt;&gt;0)*(F132 + (F132 = 0))*(G132 + (G132 = 0))*(H132 + (H132 = 0))*(I132 + (I132 = 0))</f>
        <v>1</v>
      </c>
    </row>
    <row r="133" spans="1:13" hidden="1" x14ac:dyDescent="0.25">
      <c r="D133" s="61"/>
      <c r="G133" s="67"/>
      <c r="H133" s="67"/>
      <c r="I133" s="67"/>
      <c r="J133" s="67">
        <f>SUM(J132)</f>
        <v>1</v>
      </c>
    </row>
    <row r="134" spans="1:13" x14ac:dyDescent="0.25">
      <c r="A134" s="23" t="s">
        <v>271</v>
      </c>
      <c r="B134" s="23" t="s">
        <v>16</v>
      </c>
      <c r="C134" s="23" t="s">
        <v>19</v>
      </c>
      <c r="D134" s="63" t="s">
        <v>189</v>
      </c>
      <c r="E134" s="24"/>
      <c r="F134" s="25"/>
      <c r="G134" s="25"/>
      <c r="H134" s="25"/>
      <c r="I134" s="25"/>
      <c r="J134" s="62"/>
      <c r="K134" s="62">
        <f>J137</f>
        <v>1</v>
      </c>
      <c r="L134" s="62">
        <v>549.11</v>
      </c>
      <c r="M134" s="62">
        <f>ROUND(K134*L134,2)</f>
        <v>549.11</v>
      </c>
    </row>
    <row r="135" spans="1:13" ht="261.75" customHeight="1" x14ac:dyDescent="0.25">
      <c r="D135" s="54" t="s">
        <v>190</v>
      </c>
      <c r="E135" s="55"/>
      <c r="F135" s="55"/>
      <c r="G135" s="55"/>
      <c r="H135" s="55"/>
      <c r="I135" s="55"/>
      <c r="J135" s="55"/>
    </row>
    <row r="136" spans="1:13" hidden="1" x14ac:dyDescent="0.25">
      <c r="D136" s="61"/>
      <c r="F136" s="61">
        <v>1</v>
      </c>
      <c r="G136" s="67">
        <v>0</v>
      </c>
      <c r="H136" s="67">
        <v>0</v>
      </c>
      <c r="I136" s="67">
        <v>0</v>
      </c>
      <c r="J136" s="67">
        <f>OR(F136&lt;&gt;0,G136&lt;&gt;0,H136&lt;&gt;0,I136&lt;&gt;0)*(F136 + (F136 = 0))*(G136 + (G136 = 0))*(H136 + (H136 = 0))*(I136 + (I136 = 0))</f>
        <v>1</v>
      </c>
    </row>
    <row r="137" spans="1:13" hidden="1" x14ac:dyDescent="0.25">
      <c r="D137" s="61"/>
      <c r="G137" s="67"/>
      <c r="H137" s="67"/>
      <c r="I137" s="67"/>
      <c r="J137" s="67">
        <f>SUM(J136)</f>
        <v>1</v>
      </c>
    </row>
    <row r="138" spans="1:13" hidden="1" x14ac:dyDescent="0.25">
      <c r="D138" s="61"/>
      <c r="G138" s="67"/>
      <c r="H138" s="67"/>
      <c r="I138" s="67"/>
      <c r="J138" s="67"/>
    </row>
    <row r="139" spans="1:13" x14ac:dyDescent="0.25">
      <c r="D139" s="61"/>
      <c r="G139" s="67"/>
      <c r="H139" s="67"/>
      <c r="I139" s="67"/>
      <c r="J139" s="67"/>
    </row>
    <row r="140" spans="1:13" x14ac:dyDescent="0.25">
      <c r="A140" s="16" t="s">
        <v>70</v>
      </c>
      <c r="B140" s="16" t="s">
        <v>14</v>
      </c>
      <c r="C140" s="16" t="s">
        <v>15</v>
      </c>
      <c r="D140" s="17" t="s">
        <v>74</v>
      </c>
      <c r="E140" s="18"/>
      <c r="F140" s="19"/>
      <c r="G140" s="19"/>
      <c r="H140" s="19"/>
      <c r="I140" s="19"/>
      <c r="J140" s="19"/>
      <c r="K140" s="20"/>
      <c r="L140" s="21"/>
      <c r="M140" s="22">
        <f>SUM(M141:M246)</f>
        <v>23125.32</v>
      </c>
    </row>
    <row r="141" spans="1:13" x14ac:dyDescent="0.25">
      <c r="A141" s="23" t="s">
        <v>71</v>
      </c>
      <c r="B141" s="23" t="s">
        <v>16</v>
      </c>
      <c r="C141" s="23" t="s">
        <v>19</v>
      </c>
      <c r="D141" s="63" t="s">
        <v>218</v>
      </c>
      <c r="E141" s="24"/>
      <c r="F141" s="25"/>
      <c r="G141" s="25"/>
      <c r="H141" s="25"/>
      <c r="I141" s="25"/>
      <c r="J141" s="62"/>
      <c r="K141" s="62">
        <f>J144</f>
        <v>1</v>
      </c>
      <c r="L141" s="62">
        <v>217.83</v>
      </c>
      <c r="M141" s="62">
        <f>ROUND(K141*L141,2)</f>
        <v>217.83</v>
      </c>
    </row>
    <row r="142" spans="1:13" ht="127.5" x14ac:dyDescent="0.25">
      <c r="D142" s="54" t="s">
        <v>191</v>
      </c>
    </row>
    <row r="143" spans="1:13" hidden="1" x14ac:dyDescent="0.25">
      <c r="D143" s="61"/>
      <c r="F143" s="61">
        <v>1</v>
      </c>
      <c r="G143" s="67">
        <v>0</v>
      </c>
      <c r="H143" s="67">
        <v>0</v>
      </c>
      <c r="I143" s="67">
        <v>0</v>
      </c>
      <c r="J143" s="67">
        <f>OR(F143&lt;&gt;0,G143&lt;&gt;0,H143&lt;&gt;0,I143&lt;&gt;0)*(F143 + (F143 = 0))*(G143 + (G143 = 0))*(H143 + (H143 = 0))*(I143 + (I143 = 0))</f>
        <v>1</v>
      </c>
    </row>
    <row r="144" spans="1:13" hidden="1" x14ac:dyDescent="0.25">
      <c r="D144" s="61"/>
      <c r="G144" s="67"/>
      <c r="H144" s="67"/>
      <c r="I144" s="67"/>
      <c r="J144" s="67">
        <f>SUM(J143)</f>
        <v>1</v>
      </c>
    </row>
    <row r="145" spans="1:13" ht="25.5" x14ac:dyDescent="0.25">
      <c r="A145" s="23" t="s">
        <v>72</v>
      </c>
      <c r="B145" s="23" t="s">
        <v>16</v>
      </c>
      <c r="C145" s="23" t="s">
        <v>17</v>
      </c>
      <c r="D145" s="63" t="s">
        <v>192</v>
      </c>
      <c r="E145" s="24"/>
      <c r="F145" s="25"/>
      <c r="G145" s="25"/>
      <c r="H145" s="25"/>
      <c r="I145" s="25"/>
      <c r="J145" s="62"/>
      <c r="K145" s="62">
        <f>J148</f>
        <v>200</v>
      </c>
      <c r="L145" s="62">
        <v>51.7</v>
      </c>
      <c r="M145" s="62">
        <f>ROUND(K145*L145,2)</f>
        <v>10340</v>
      </c>
    </row>
    <row r="146" spans="1:13" ht="218.25" customHeight="1" x14ac:dyDescent="0.25">
      <c r="D146" s="54" t="s">
        <v>193</v>
      </c>
      <c r="E146" s="55"/>
      <c r="F146" s="55"/>
      <c r="G146" s="55"/>
      <c r="H146" s="55"/>
      <c r="I146" s="55"/>
      <c r="J146" s="55"/>
    </row>
    <row r="147" spans="1:13" hidden="1" x14ac:dyDescent="0.25">
      <c r="D147" s="61"/>
      <c r="F147" s="61">
        <v>1</v>
      </c>
      <c r="G147" s="67">
        <v>200</v>
      </c>
      <c r="H147" s="67">
        <v>0</v>
      </c>
      <c r="I147" s="67">
        <v>0</v>
      </c>
      <c r="J147" s="67">
        <f>OR(F147&lt;&gt;0,G147&lt;&gt;0,H147&lt;&gt;0,I147&lt;&gt;0)*(F147 + (F147 = 0))*(G147 + (G147 = 0))*(H147 + (H147 = 0))*(I147 + (I147 = 0))</f>
        <v>200</v>
      </c>
    </row>
    <row r="148" spans="1:13" hidden="1" x14ac:dyDescent="0.25">
      <c r="D148" s="61"/>
      <c r="G148" s="67"/>
      <c r="H148" s="67"/>
      <c r="I148" s="67"/>
      <c r="J148" s="67">
        <f>SUM(J147)</f>
        <v>200</v>
      </c>
    </row>
    <row r="149" spans="1:13" x14ac:dyDescent="0.25">
      <c r="A149" s="23" t="s">
        <v>86</v>
      </c>
      <c r="B149" s="23" t="s">
        <v>16</v>
      </c>
      <c r="C149" s="23" t="s">
        <v>19</v>
      </c>
      <c r="D149" s="63" t="s">
        <v>194</v>
      </c>
      <c r="E149" s="24"/>
      <c r="F149" s="25"/>
      <c r="G149" s="25"/>
      <c r="H149" s="25"/>
      <c r="I149" s="25"/>
      <c r="J149" s="62"/>
      <c r="K149" s="62">
        <f>J152</f>
        <v>20</v>
      </c>
      <c r="L149" s="62">
        <v>3.3</v>
      </c>
      <c r="M149" s="62">
        <f>ROUND(K149*L149,2)</f>
        <v>66</v>
      </c>
    </row>
    <row r="150" spans="1:13" ht="38.25" x14ac:dyDescent="0.25">
      <c r="D150" s="54" t="s">
        <v>195</v>
      </c>
    </row>
    <row r="151" spans="1:13" hidden="1" x14ac:dyDescent="0.25">
      <c r="D151" s="61"/>
      <c r="F151" s="61">
        <v>20</v>
      </c>
      <c r="G151" s="67">
        <v>0</v>
      </c>
      <c r="H151" s="67">
        <v>0</v>
      </c>
      <c r="I151" s="67">
        <v>0</v>
      </c>
      <c r="J151" s="67">
        <f>OR(F151&lt;&gt;0,G151&lt;&gt;0,H151&lt;&gt;0,I151&lt;&gt;0)*(F151 + (F151 = 0))*(G151 + (G151 = 0))*(H151 + (H151 = 0))*(I151 + (I151 = 0))</f>
        <v>20</v>
      </c>
    </row>
    <row r="152" spans="1:13" hidden="1" x14ac:dyDescent="0.25">
      <c r="D152" s="61"/>
      <c r="G152" s="67"/>
      <c r="H152" s="67"/>
      <c r="I152" s="67"/>
      <c r="J152" s="67">
        <f>SUM(J151)</f>
        <v>20</v>
      </c>
    </row>
    <row r="153" spans="1:13" x14ac:dyDescent="0.25">
      <c r="A153" s="23" t="s">
        <v>87</v>
      </c>
      <c r="B153" s="23" t="s">
        <v>16</v>
      </c>
      <c r="C153" s="23" t="s">
        <v>80</v>
      </c>
      <c r="D153" s="63" t="s">
        <v>196</v>
      </c>
      <c r="E153" s="24"/>
      <c r="F153" s="25"/>
      <c r="G153" s="25"/>
      <c r="H153" s="25"/>
      <c r="I153" s="25"/>
      <c r="J153" s="62"/>
      <c r="K153" s="62">
        <f>J156</f>
        <v>215.6</v>
      </c>
      <c r="L153" s="62">
        <v>4.37</v>
      </c>
      <c r="M153" s="62">
        <f>ROUND(K153*L153,2)</f>
        <v>942.17</v>
      </c>
    </row>
    <row r="154" spans="1:13" ht="63.75" x14ac:dyDescent="0.25">
      <c r="D154" s="54" t="s">
        <v>197</v>
      </c>
    </row>
    <row r="155" spans="1:13" hidden="1" x14ac:dyDescent="0.25">
      <c r="D155" s="61"/>
      <c r="F155" s="61">
        <v>1</v>
      </c>
      <c r="G155" s="67">
        <v>215.6</v>
      </c>
      <c r="H155" s="67">
        <v>0</v>
      </c>
      <c r="I155" s="67">
        <v>0</v>
      </c>
      <c r="J155" s="67">
        <f>OR(F155&lt;&gt;0,G155&lt;&gt;0,H155&lt;&gt;0,I155&lt;&gt;0)*(F155 + (F155 = 0))*(G155 + (G155 = 0))*(H155 + (H155 = 0))*(I155 + (I155 = 0))</f>
        <v>215.6</v>
      </c>
    </row>
    <row r="156" spans="1:13" hidden="1" x14ac:dyDescent="0.25">
      <c r="D156" s="61"/>
      <c r="G156" s="67"/>
      <c r="H156" s="67"/>
      <c r="I156" s="67"/>
      <c r="J156" s="67">
        <f>SUM(J155)</f>
        <v>215.6</v>
      </c>
    </row>
    <row r="157" spans="1:13" x14ac:dyDescent="0.25">
      <c r="A157" s="23" t="s">
        <v>88</v>
      </c>
      <c r="B157" s="23" t="s">
        <v>16</v>
      </c>
      <c r="C157" s="23" t="s">
        <v>19</v>
      </c>
      <c r="D157" s="63" t="s">
        <v>219</v>
      </c>
      <c r="E157" s="24"/>
      <c r="F157" s="25"/>
      <c r="G157" s="25"/>
      <c r="H157" s="25"/>
      <c r="I157" s="25"/>
      <c r="J157" s="62"/>
      <c r="K157" s="62">
        <f>J160</f>
        <v>1</v>
      </c>
      <c r="L157" s="62">
        <v>3295.27</v>
      </c>
      <c r="M157" s="62">
        <f>ROUND(K157*L157,2)</f>
        <v>3295.27</v>
      </c>
    </row>
    <row r="158" spans="1:13" ht="93" customHeight="1" x14ac:dyDescent="0.25">
      <c r="D158" s="54" t="s">
        <v>201</v>
      </c>
    </row>
    <row r="159" spans="1:13" hidden="1" x14ac:dyDescent="0.25">
      <c r="D159" s="61"/>
      <c r="F159" s="61">
        <v>1</v>
      </c>
      <c r="G159" s="67">
        <v>0</v>
      </c>
      <c r="H159" s="67">
        <v>0</v>
      </c>
      <c r="I159" s="67">
        <v>0</v>
      </c>
      <c r="J159" s="67">
        <f>OR(F159&lt;&gt;0,G159&lt;&gt;0,H159&lt;&gt;0,I159&lt;&gt;0)*(F159 + (F159 = 0))*(G159 + (G159 = 0))*(H159 + (H159 = 0))*(I159 + (I159 = 0))</f>
        <v>1</v>
      </c>
    </row>
    <row r="160" spans="1:13" hidden="1" x14ac:dyDescent="0.25">
      <c r="D160" s="61"/>
      <c r="G160" s="67"/>
      <c r="H160" s="67"/>
      <c r="I160" s="67"/>
      <c r="J160" s="67">
        <f>SUM(J159)</f>
        <v>1</v>
      </c>
    </row>
    <row r="161" spans="1:13" ht="25.5" x14ac:dyDescent="0.25">
      <c r="A161" s="23" t="s">
        <v>89</v>
      </c>
      <c r="B161" s="23" t="s">
        <v>16</v>
      </c>
      <c r="C161" s="23" t="s">
        <v>19</v>
      </c>
      <c r="D161" s="63" t="s">
        <v>202</v>
      </c>
      <c r="E161" s="24"/>
      <c r="F161" s="25"/>
      <c r="G161" s="25"/>
      <c r="H161" s="25"/>
      <c r="I161" s="25"/>
      <c r="J161" s="62"/>
      <c r="K161" s="62">
        <f>J164</f>
        <v>250</v>
      </c>
      <c r="L161" s="62">
        <v>2.88</v>
      </c>
      <c r="M161" s="62">
        <f>ROUND(K161*L161,2)</f>
        <v>720</v>
      </c>
    </row>
    <row r="162" spans="1:13" ht="165.75" x14ac:dyDescent="0.25">
      <c r="D162" s="54" t="s">
        <v>203</v>
      </c>
    </row>
    <row r="163" spans="1:13" hidden="1" x14ac:dyDescent="0.25">
      <c r="D163" s="61"/>
      <c r="F163" s="61">
        <v>1</v>
      </c>
      <c r="G163" s="67">
        <v>250</v>
      </c>
      <c r="H163" s="67">
        <v>0</v>
      </c>
      <c r="I163" s="67">
        <v>0</v>
      </c>
      <c r="J163" s="67">
        <f>OR(F163&lt;&gt;0,G163&lt;&gt;0,H163&lt;&gt;0,I163&lt;&gt;0)*(F163 + (F163 = 0))*(G163 + (G163 = 0))*(H163 + (H163 = 0))*(I163 + (I163 = 0))</f>
        <v>250</v>
      </c>
    </row>
    <row r="164" spans="1:13" hidden="1" x14ac:dyDescent="0.25">
      <c r="D164" s="61"/>
      <c r="G164" s="67"/>
      <c r="H164" s="67"/>
      <c r="I164" s="67"/>
      <c r="J164" s="67">
        <f>SUM(J163)</f>
        <v>250</v>
      </c>
    </row>
    <row r="165" spans="1:13" x14ac:dyDescent="0.25">
      <c r="A165" s="23" t="s">
        <v>90</v>
      </c>
      <c r="B165" s="23" t="s">
        <v>16</v>
      </c>
      <c r="C165" s="23" t="s">
        <v>19</v>
      </c>
      <c r="D165" s="63" t="s">
        <v>204</v>
      </c>
      <c r="E165" s="24"/>
      <c r="F165" s="25"/>
      <c r="G165" s="25"/>
      <c r="H165" s="25"/>
      <c r="I165" s="25"/>
      <c r="J165" s="62"/>
      <c r="K165" s="62">
        <f>J172</f>
        <v>25</v>
      </c>
      <c r="L165" s="62">
        <v>17.57</v>
      </c>
      <c r="M165" s="62">
        <f>ROUND(K165*L165,2)</f>
        <v>439.25</v>
      </c>
    </row>
    <row r="166" spans="1:13" ht="204" x14ac:dyDescent="0.25">
      <c r="D166" s="54" t="s">
        <v>333</v>
      </c>
    </row>
    <row r="167" spans="1:13" ht="13.5" hidden="1" x14ac:dyDescent="0.25">
      <c r="D167" s="61"/>
      <c r="E167" s="56" t="s">
        <v>205</v>
      </c>
      <c r="F167" s="61">
        <v>2</v>
      </c>
      <c r="G167" s="67">
        <v>0</v>
      </c>
      <c r="H167" s="67">
        <v>0</v>
      </c>
      <c r="I167" s="67">
        <v>0</v>
      </c>
      <c r="J167" s="67">
        <f>OR(F167&lt;&gt;0,G167&lt;&gt;0,H167&lt;&gt;0,I167&lt;&gt;0)*(F167 + (F167 = 0))*(G167 + (G167 = 0))*(H167 + (H167 = 0))*(I167 + (I167 = 0))</f>
        <v>2</v>
      </c>
    </row>
    <row r="168" spans="1:13" ht="13.5" hidden="1" x14ac:dyDescent="0.25">
      <c r="D168" s="61"/>
      <c r="E168" s="56" t="s">
        <v>206</v>
      </c>
      <c r="F168" s="61">
        <v>4</v>
      </c>
      <c r="G168" s="67">
        <v>0</v>
      </c>
      <c r="H168" s="67">
        <v>0</v>
      </c>
      <c r="I168" s="67">
        <v>0</v>
      </c>
      <c r="J168" s="67">
        <f t="shared" ref="J168:J171" si="10">OR(F168&lt;&gt;0,G168&lt;&gt;0,H168&lt;&gt;0,I168&lt;&gt;0)*(F168 + (F168 = 0))*(G168 + (G168 = 0))*(H168 + (H168 = 0))*(I168 + (I168 = 0))</f>
        <v>4</v>
      </c>
    </row>
    <row r="169" spans="1:13" ht="13.5" hidden="1" x14ac:dyDescent="0.25">
      <c r="D169" s="61"/>
      <c r="E169" s="56" t="s">
        <v>207</v>
      </c>
      <c r="F169" s="61">
        <v>11</v>
      </c>
      <c r="G169" s="67">
        <v>0</v>
      </c>
      <c r="H169" s="67">
        <v>0</v>
      </c>
      <c r="I169" s="67">
        <v>0</v>
      </c>
      <c r="J169" s="67">
        <f t="shared" si="10"/>
        <v>11</v>
      </c>
    </row>
    <row r="170" spans="1:13" ht="13.5" hidden="1" x14ac:dyDescent="0.25">
      <c r="D170" s="61"/>
      <c r="E170" s="56" t="s">
        <v>328</v>
      </c>
      <c r="F170" s="61">
        <v>2</v>
      </c>
      <c r="G170" s="67">
        <v>0</v>
      </c>
      <c r="H170" s="67">
        <v>0</v>
      </c>
      <c r="I170" s="67">
        <v>0</v>
      </c>
      <c r="J170" s="67">
        <f t="shared" si="10"/>
        <v>2</v>
      </c>
    </row>
    <row r="171" spans="1:13" ht="13.5" hidden="1" x14ac:dyDescent="0.25">
      <c r="D171" s="61"/>
      <c r="E171" s="56" t="s">
        <v>329</v>
      </c>
      <c r="F171" s="61">
        <v>6</v>
      </c>
      <c r="G171" s="67">
        <v>0</v>
      </c>
      <c r="H171" s="67">
        <v>0</v>
      </c>
      <c r="I171" s="67">
        <v>0</v>
      </c>
      <c r="J171" s="67">
        <f t="shared" si="10"/>
        <v>6</v>
      </c>
    </row>
    <row r="172" spans="1:13" hidden="1" x14ac:dyDescent="0.25">
      <c r="D172" s="61"/>
      <c r="G172" s="67"/>
      <c r="H172" s="67"/>
      <c r="I172" s="67"/>
      <c r="J172" s="67">
        <f>SUM(J167:J171)</f>
        <v>25</v>
      </c>
    </row>
    <row r="173" spans="1:13" x14ac:dyDescent="0.25">
      <c r="A173" s="23" t="s">
        <v>91</v>
      </c>
      <c r="B173" s="23" t="s">
        <v>16</v>
      </c>
      <c r="C173" s="23" t="s">
        <v>19</v>
      </c>
      <c r="D173" s="63" t="s">
        <v>208</v>
      </c>
      <c r="E173" s="24"/>
      <c r="F173" s="25"/>
      <c r="G173" s="25"/>
      <c r="H173" s="25"/>
      <c r="I173" s="25"/>
      <c r="J173" s="62"/>
      <c r="K173" s="62">
        <f>J176</f>
        <v>3</v>
      </c>
      <c r="L173" s="62">
        <v>55.25</v>
      </c>
      <c r="M173" s="62">
        <f>ROUND(K173*L173,2)</f>
        <v>165.75</v>
      </c>
    </row>
    <row r="174" spans="1:13" ht="25.5" x14ac:dyDescent="0.25">
      <c r="D174" s="54" t="s">
        <v>209</v>
      </c>
    </row>
    <row r="175" spans="1:13" hidden="1" x14ac:dyDescent="0.25">
      <c r="D175" s="61"/>
      <c r="F175" s="61">
        <v>3</v>
      </c>
      <c r="G175" s="67">
        <v>0</v>
      </c>
      <c r="H175" s="67">
        <v>0</v>
      </c>
      <c r="I175" s="67">
        <v>0</v>
      </c>
      <c r="J175" s="67">
        <f t="shared" ref="J175" si="11">OR(F175&lt;&gt;0,G175&lt;&gt;0,H175&lt;&gt;0,I175&lt;&gt;0)*(F175 + (F175 = 0))*(G175 + (G175 = 0))*(H175 + (H175 = 0))*(I175 + (I175 = 0))</f>
        <v>3</v>
      </c>
    </row>
    <row r="176" spans="1:13" hidden="1" x14ac:dyDescent="0.25">
      <c r="D176" s="61"/>
      <c r="G176" s="67"/>
      <c r="H176" s="67"/>
      <c r="I176" s="67"/>
      <c r="J176" s="67">
        <f>SUM(J175)</f>
        <v>3</v>
      </c>
    </row>
    <row r="177" spans="1:13" x14ac:dyDescent="0.25">
      <c r="A177" s="23" t="s">
        <v>92</v>
      </c>
      <c r="B177" s="23" t="s">
        <v>16</v>
      </c>
      <c r="C177" s="23" t="s">
        <v>19</v>
      </c>
      <c r="D177" s="63" t="s">
        <v>210</v>
      </c>
      <c r="E177" s="24"/>
      <c r="F177" s="25"/>
      <c r="G177" s="25"/>
      <c r="H177" s="25"/>
      <c r="I177" s="25"/>
      <c r="J177" s="62"/>
      <c r="K177" s="62">
        <f>J180</f>
        <v>1</v>
      </c>
      <c r="L177" s="62">
        <v>67.900000000000006</v>
      </c>
      <c r="M177" s="62">
        <f>ROUND(K177*L177,2)</f>
        <v>67.900000000000006</v>
      </c>
    </row>
    <row r="178" spans="1:13" ht="25.5" x14ac:dyDescent="0.25">
      <c r="D178" s="54" t="s">
        <v>211</v>
      </c>
    </row>
    <row r="179" spans="1:13" hidden="1" x14ac:dyDescent="0.25">
      <c r="D179" s="61"/>
      <c r="F179" s="61">
        <v>1</v>
      </c>
      <c r="G179" s="67">
        <v>0</v>
      </c>
      <c r="H179" s="67">
        <v>0</v>
      </c>
      <c r="I179" s="67">
        <v>0</v>
      </c>
      <c r="J179" s="67">
        <f t="shared" ref="J179" si="12">OR(F179&lt;&gt;0,G179&lt;&gt;0,H179&lt;&gt;0,I179&lt;&gt;0)*(F179 + (F179 = 0))*(G179 + (G179 = 0))*(H179 + (H179 = 0))*(I179 + (I179 = 0))</f>
        <v>1</v>
      </c>
    </row>
    <row r="180" spans="1:13" hidden="1" x14ac:dyDescent="0.25">
      <c r="D180" s="61"/>
      <c r="G180" s="67"/>
      <c r="H180" s="67"/>
      <c r="I180" s="67"/>
      <c r="J180" s="67">
        <f>SUM(J179)</f>
        <v>1</v>
      </c>
    </row>
    <row r="181" spans="1:13" x14ac:dyDescent="0.25">
      <c r="A181" s="23" t="s">
        <v>93</v>
      </c>
      <c r="B181" s="23" t="s">
        <v>16</v>
      </c>
      <c r="C181" s="23" t="s">
        <v>19</v>
      </c>
      <c r="D181" s="63" t="s">
        <v>212</v>
      </c>
      <c r="E181" s="24"/>
      <c r="F181" s="25"/>
      <c r="G181" s="25"/>
      <c r="H181" s="25"/>
      <c r="I181" s="25"/>
      <c r="J181" s="62"/>
      <c r="K181" s="62">
        <f>J184</f>
        <v>11</v>
      </c>
      <c r="L181" s="62">
        <v>73.78</v>
      </c>
      <c r="M181" s="62">
        <f>ROUND(K181*L181,2)</f>
        <v>811.58</v>
      </c>
    </row>
    <row r="182" spans="1:13" ht="51" x14ac:dyDescent="0.25">
      <c r="D182" s="54" t="s">
        <v>213</v>
      </c>
    </row>
    <row r="183" spans="1:13" hidden="1" x14ac:dyDescent="0.25">
      <c r="D183" s="61"/>
      <c r="F183" s="61">
        <v>11</v>
      </c>
      <c r="G183" s="67">
        <v>0</v>
      </c>
      <c r="H183" s="67">
        <v>0</v>
      </c>
      <c r="I183" s="67">
        <v>0</v>
      </c>
      <c r="J183" s="67">
        <f t="shared" ref="J183" si="13">OR(F183&lt;&gt;0,G183&lt;&gt;0,H183&lt;&gt;0,I183&lt;&gt;0)*(F183 + (F183 = 0))*(G183 + (G183 = 0))*(H183 + (H183 = 0))*(I183 + (I183 = 0))</f>
        <v>11</v>
      </c>
    </row>
    <row r="184" spans="1:13" hidden="1" x14ac:dyDescent="0.25">
      <c r="D184" s="61"/>
      <c r="G184" s="67"/>
      <c r="H184" s="67"/>
      <c r="I184" s="67"/>
      <c r="J184" s="67">
        <f>SUM(J183)</f>
        <v>11</v>
      </c>
    </row>
    <row r="185" spans="1:13" x14ac:dyDescent="0.25">
      <c r="A185" s="23" t="s">
        <v>94</v>
      </c>
      <c r="B185" s="23" t="s">
        <v>16</v>
      </c>
      <c r="C185" s="23" t="s">
        <v>19</v>
      </c>
      <c r="D185" s="63" t="s">
        <v>214</v>
      </c>
      <c r="E185" s="24"/>
      <c r="F185" s="25"/>
      <c r="G185" s="25"/>
      <c r="H185" s="25"/>
      <c r="I185" s="25"/>
      <c r="J185" s="62"/>
      <c r="K185" s="62">
        <f>J188</f>
        <v>2</v>
      </c>
      <c r="L185" s="62">
        <v>58.04</v>
      </c>
      <c r="M185" s="62">
        <f>ROUND(K185*L185,2)</f>
        <v>116.08</v>
      </c>
    </row>
    <row r="186" spans="1:13" ht="38.25" x14ac:dyDescent="0.25">
      <c r="D186" s="54" t="s">
        <v>215</v>
      </c>
    </row>
    <row r="187" spans="1:13" hidden="1" x14ac:dyDescent="0.25">
      <c r="D187" s="61"/>
      <c r="F187" s="61">
        <v>2</v>
      </c>
      <c r="G187" s="67">
        <v>0</v>
      </c>
      <c r="H187" s="67">
        <v>0</v>
      </c>
      <c r="I187" s="67">
        <v>0</v>
      </c>
      <c r="J187" s="67">
        <f t="shared" ref="J187" si="14">OR(F187&lt;&gt;0,G187&lt;&gt;0,H187&lt;&gt;0,I187&lt;&gt;0)*(F187 + (F187 = 0))*(G187 + (G187 = 0))*(H187 + (H187 = 0))*(I187 + (I187 = 0))</f>
        <v>2</v>
      </c>
    </row>
    <row r="188" spans="1:13" hidden="1" x14ac:dyDescent="0.25">
      <c r="D188" s="61"/>
      <c r="G188" s="67"/>
      <c r="H188" s="67"/>
      <c r="I188" s="67"/>
      <c r="J188" s="67">
        <f>SUM(J187)</f>
        <v>2</v>
      </c>
    </row>
    <row r="189" spans="1:13" x14ac:dyDescent="0.25">
      <c r="A189" s="23" t="s">
        <v>151</v>
      </c>
      <c r="B189" s="23" t="s">
        <v>16</v>
      </c>
      <c r="C189" s="23" t="s">
        <v>19</v>
      </c>
      <c r="D189" s="63" t="s">
        <v>332</v>
      </c>
      <c r="E189" s="24"/>
      <c r="F189" s="25"/>
      <c r="G189" s="25"/>
      <c r="H189" s="25"/>
      <c r="I189" s="25"/>
      <c r="J189" s="62"/>
      <c r="K189" s="62">
        <f>J192</f>
        <v>6</v>
      </c>
      <c r="L189" s="62">
        <v>23.15</v>
      </c>
      <c r="M189" s="62">
        <f>ROUND(K189*L189,2)</f>
        <v>138.9</v>
      </c>
    </row>
    <row r="190" spans="1:13" ht="38.25" x14ac:dyDescent="0.25">
      <c r="D190" s="54" t="s">
        <v>215</v>
      </c>
    </row>
    <row r="191" spans="1:13" hidden="1" x14ac:dyDescent="0.25">
      <c r="D191" s="61"/>
      <c r="F191" s="61">
        <v>6</v>
      </c>
      <c r="G191" s="67">
        <v>0</v>
      </c>
      <c r="H191" s="67">
        <v>0</v>
      </c>
      <c r="I191" s="67">
        <v>0</v>
      </c>
      <c r="J191" s="67">
        <f t="shared" ref="J191" si="15">OR(F191&lt;&gt;0,G191&lt;&gt;0,H191&lt;&gt;0,I191&lt;&gt;0)*(F191 + (F191 = 0))*(G191 + (G191 = 0))*(H191 + (H191 = 0))*(I191 + (I191 = 0))</f>
        <v>6</v>
      </c>
    </row>
    <row r="192" spans="1:13" hidden="1" x14ac:dyDescent="0.25">
      <c r="D192" s="61"/>
      <c r="G192" s="67"/>
      <c r="H192" s="67"/>
      <c r="I192" s="67"/>
      <c r="J192" s="67">
        <f>SUM(J191)</f>
        <v>6</v>
      </c>
    </row>
    <row r="193" spans="1:13" x14ac:dyDescent="0.25">
      <c r="A193" s="23" t="s">
        <v>152</v>
      </c>
      <c r="B193" s="23" t="s">
        <v>16</v>
      </c>
      <c r="C193" s="23" t="s">
        <v>19</v>
      </c>
      <c r="D193" s="63" t="s">
        <v>331</v>
      </c>
      <c r="E193" s="24"/>
      <c r="F193" s="25"/>
      <c r="G193" s="25"/>
      <c r="H193" s="25"/>
      <c r="I193" s="25"/>
      <c r="J193" s="62"/>
      <c r="K193" s="62">
        <f>J196</f>
        <v>2</v>
      </c>
      <c r="L193" s="62">
        <v>34.15</v>
      </c>
      <c r="M193" s="62">
        <f>ROUND(K193*L193,2)</f>
        <v>68.3</v>
      </c>
    </row>
    <row r="194" spans="1:13" ht="38.25" x14ac:dyDescent="0.25">
      <c r="D194" s="54" t="s">
        <v>330</v>
      </c>
    </row>
    <row r="195" spans="1:13" hidden="1" x14ac:dyDescent="0.25">
      <c r="D195" s="61"/>
      <c r="F195" s="61">
        <v>2</v>
      </c>
      <c r="G195" s="67">
        <v>0</v>
      </c>
      <c r="H195" s="67">
        <v>0</v>
      </c>
      <c r="I195" s="67">
        <v>0</v>
      </c>
      <c r="J195" s="67">
        <f t="shared" ref="J195" si="16">OR(F195&lt;&gt;0,G195&lt;&gt;0,H195&lt;&gt;0,I195&lt;&gt;0)*(F195 + (F195 = 0))*(G195 + (G195 = 0))*(H195 + (H195 = 0))*(I195 + (I195 = 0))</f>
        <v>2</v>
      </c>
    </row>
    <row r="196" spans="1:13" hidden="1" x14ac:dyDescent="0.25">
      <c r="D196" s="61"/>
      <c r="G196" s="67"/>
      <c r="H196" s="67"/>
      <c r="I196" s="67"/>
      <c r="J196" s="67">
        <f>SUM(J195)</f>
        <v>2</v>
      </c>
    </row>
    <row r="197" spans="1:13" x14ac:dyDescent="0.25">
      <c r="A197" s="23" t="s">
        <v>153</v>
      </c>
      <c r="B197" s="23" t="s">
        <v>16</v>
      </c>
      <c r="C197" s="23" t="s">
        <v>19</v>
      </c>
      <c r="D197" s="63" t="s">
        <v>217</v>
      </c>
      <c r="E197" s="24"/>
      <c r="F197" s="25"/>
      <c r="G197" s="25"/>
      <c r="H197" s="25"/>
      <c r="I197" s="25"/>
      <c r="J197" s="62"/>
      <c r="K197" s="62">
        <f>J204</f>
        <v>25</v>
      </c>
      <c r="L197" s="62">
        <v>34.56</v>
      </c>
      <c r="M197" s="62">
        <f>ROUND(K197*L197,2)</f>
        <v>864</v>
      </c>
    </row>
    <row r="198" spans="1:13" ht="89.25" x14ac:dyDescent="0.25">
      <c r="D198" s="54" t="s">
        <v>216</v>
      </c>
    </row>
    <row r="199" spans="1:13" ht="13.5" hidden="1" x14ac:dyDescent="0.25">
      <c r="D199" s="61"/>
      <c r="E199" s="58" t="s">
        <v>205</v>
      </c>
      <c r="F199" s="61">
        <v>2</v>
      </c>
      <c r="G199" s="67">
        <v>0</v>
      </c>
      <c r="H199" s="67">
        <v>0</v>
      </c>
      <c r="I199" s="67">
        <v>0</v>
      </c>
      <c r="J199" s="67">
        <f t="shared" ref="J199:J203" si="17">OR(F199&lt;&gt;0,G199&lt;&gt;0,H199&lt;&gt;0,I199&lt;&gt;0)*(F199 + (F199 = 0))*(G199 + (G199 = 0))*(H199 + (H199 = 0))*(I199 + (I199 = 0))</f>
        <v>2</v>
      </c>
    </row>
    <row r="200" spans="1:13" ht="13.5" hidden="1" x14ac:dyDescent="0.25">
      <c r="D200" s="61"/>
      <c r="E200" s="58" t="s">
        <v>206</v>
      </c>
      <c r="F200" s="61">
        <v>4</v>
      </c>
      <c r="G200" s="67">
        <v>0</v>
      </c>
      <c r="H200" s="67">
        <v>0</v>
      </c>
      <c r="I200" s="67">
        <v>0</v>
      </c>
      <c r="J200" s="67">
        <f t="shared" si="17"/>
        <v>4</v>
      </c>
    </row>
    <row r="201" spans="1:13" ht="13.5" hidden="1" x14ac:dyDescent="0.25">
      <c r="D201" s="61"/>
      <c r="E201" s="58" t="s">
        <v>207</v>
      </c>
      <c r="F201" s="61">
        <v>11</v>
      </c>
      <c r="G201" s="67">
        <v>0</v>
      </c>
      <c r="H201" s="67">
        <v>0</v>
      </c>
      <c r="I201" s="67">
        <v>0</v>
      </c>
      <c r="J201" s="67">
        <f t="shared" si="17"/>
        <v>11</v>
      </c>
    </row>
    <row r="202" spans="1:13" ht="13.5" hidden="1" x14ac:dyDescent="0.25">
      <c r="D202" s="61"/>
      <c r="E202" s="56" t="s">
        <v>328</v>
      </c>
      <c r="F202" s="61">
        <v>2</v>
      </c>
      <c r="G202" s="67">
        <v>0</v>
      </c>
      <c r="H202" s="67">
        <v>0</v>
      </c>
      <c r="I202" s="67">
        <v>0</v>
      </c>
      <c r="J202" s="67">
        <f t="shared" si="17"/>
        <v>2</v>
      </c>
    </row>
    <row r="203" spans="1:13" ht="13.5" hidden="1" x14ac:dyDescent="0.25">
      <c r="D203" s="61"/>
      <c r="E203" s="56" t="s">
        <v>329</v>
      </c>
      <c r="F203" s="61">
        <v>6</v>
      </c>
      <c r="G203" s="67">
        <v>0</v>
      </c>
      <c r="H203" s="67">
        <v>0</v>
      </c>
      <c r="I203" s="67">
        <v>0</v>
      </c>
      <c r="J203" s="67">
        <f t="shared" si="17"/>
        <v>6</v>
      </c>
    </row>
    <row r="204" spans="1:13" hidden="1" x14ac:dyDescent="0.25">
      <c r="D204" s="61"/>
      <c r="J204" s="67">
        <f>SUM(J199:J203)</f>
        <v>25</v>
      </c>
    </row>
    <row r="205" spans="1:13" x14ac:dyDescent="0.25">
      <c r="A205" s="23" t="s">
        <v>154</v>
      </c>
      <c r="B205" s="23" t="s">
        <v>16</v>
      </c>
      <c r="C205" s="23" t="s">
        <v>19</v>
      </c>
      <c r="D205" s="63" t="s">
        <v>220</v>
      </c>
      <c r="E205" s="24"/>
      <c r="F205" s="25"/>
      <c r="G205" s="25"/>
      <c r="H205" s="25"/>
      <c r="I205" s="25"/>
      <c r="J205" s="62"/>
      <c r="K205" s="62">
        <f>J208</f>
        <v>6</v>
      </c>
      <c r="L205" s="62">
        <v>39.58</v>
      </c>
      <c r="M205" s="62">
        <f>ROUND(K205*L205,2)</f>
        <v>237.48</v>
      </c>
    </row>
    <row r="206" spans="1:13" ht="165.75" x14ac:dyDescent="0.25">
      <c r="D206" s="54" t="s">
        <v>221</v>
      </c>
    </row>
    <row r="207" spans="1:13" hidden="1" x14ac:dyDescent="0.25">
      <c r="D207" s="61"/>
      <c r="F207" s="61">
        <v>6</v>
      </c>
      <c r="G207" s="67">
        <v>0</v>
      </c>
      <c r="H207" s="67">
        <v>0</v>
      </c>
      <c r="I207" s="67">
        <v>0</v>
      </c>
      <c r="J207" s="67">
        <f t="shared" ref="J207" si="18">OR(F207&lt;&gt;0,G207&lt;&gt;0,H207&lt;&gt;0,I207&lt;&gt;0)*(F207 + (F207 = 0))*(G207 + (G207 = 0))*(H207 + (H207 = 0))*(I207 + (I207 = 0))</f>
        <v>6</v>
      </c>
    </row>
    <row r="208" spans="1:13" hidden="1" x14ac:dyDescent="0.25">
      <c r="D208" s="61"/>
      <c r="G208" s="67"/>
      <c r="H208" s="67"/>
      <c r="I208" s="67"/>
      <c r="J208" s="67">
        <f>SUM(J207)</f>
        <v>6</v>
      </c>
    </row>
    <row r="209" spans="1:13" x14ac:dyDescent="0.25">
      <c r="A209" s="23" t="s">
        <v>155</v>
      </c>
      <c r="B209" s="23" t="s">
        <v>16</v>
      </c>
      <c r="C209" s="23" t="s">
        <v>19</v>
      </c>
      <c r="D209" s="63" t="s">
        <v>222</v>
      </c>
      <c r="E209" s="24"/>
      <c r="F209" s="25"/>
      <c r="G209" s="25"/>
      <c r="H209" s="25"/>
      <c r="I209" s="25"/>
      <c r="J209" s="62"/>
      <c r="K209" s="62">
        <f>J212</f>
        <v>4</v>
      </c>
      <c r="L209" s="62">
        <v>51.65</v>
      </c>
      <c r="M209" s="62">
        <f>ROUND(K209*L209,2)</f>
        <v>206.6</v>
      </c>
    </row>
    <row r="210" spans="1:13" ht="174" customHeight="1" x14ac:dyDescent="0.25">
      <c r="D210" s="54" t="s">
        <v>223</v>
      </c>
    </row>
    <row r="211" spans="1:13" hidden="1" x14ac:dyDescent="0.25">
      <c r="D211" s="61"/>
      <c r="F211" s="61">
        <v>4</v>
      </c>
      <c r="G211" s="67">
        <v>0</v>
      </c>
      <c r="H211" s="67">
        <v>0</v>
      </c>
      <c r="I211" s="67">
        <v>0</v>
      </c>
      <c r="J211" s="67">
        <f t="shared" ref="J211" si="19">OR(F211&lt;&gt;0,G211&lt;&gt;0,H211&lt;&gt;0,I211&lt;&gt;0)*(F211 + (F211 = 0))*(G211 + (G211 = 0))*(H211 + (H211 = 0))*(I211 + (I211 = 0))</f>
        <v>4</v>
      </c>
    </row>
    <row r="212" spans="1:13" hidden="1" x14ac:dyDescent="0.25">
      <c r="D212" s="61"/>
      <c r="G212" s="67"/>
      <c r="H212" s="67"/>
      <c r="I212" s="67"/>
      <c r="J212" s="67">
        <f>SUM(J211)</f>
        <v>4</v>
      </c>
    </row>
    <row r="213" spans="1:13" ht="25.5" x14ac:dyDescent="0.25">
      <c r="A213" s="23" t="s">
        <v>156</v>
      </c>
      <c r="B213" s="23" t="s">
        <v>16</v>
      </c>
      <c r="C213" s="23" t="s">
        <v>19</v>
      </c>
      <c r="D213" s="63" t="s">
        <v>224</v>
      </c>
      <c r="E213" s="24"/>
      <c r="F213" s="25"/>
      <c r="G213" s="25"/>
      <c r="H213" s="25"/>
      <c r="I213" s="25"/>
      <c r="J213" s="62"/>
      <c r="K213" s="62">
        <f>J216</f>
        <v>455.9</v>
      </c>
      <c r="L213" s="62">
        <v>3.2</v>
      </c>
      <c r="M213" s="62">
        <f>ROUND(K213*L213,2)</f>
        <v>1458.88</v>
      </c>
    </row>
    <row r="214" spans="1:13" ht="153" x14ac:dyDescent="0.25">
      <c r="D214" s="54" t="s">
        <v>225</v>
      </c>
    </row>
    <row r="215" spans="1:13" x14ac:dyDescent="0.25">
      <c r="D215" s="61"/>
      <c r="F215" s="61">
        <v>1</v>
      </c>
      <c r="G215" s="67">
        <v>455.9</v>
      </c>
      <c r="H215" s="67">
        <v>0</v>
      </c>
      <c r="I215" s="67">
        <v>0</v>
      </c>
      <c r="J215" s="67">
        <f t="shared" ref="J215" si="20">OR(F215&lt;&gt;0,G215&lt;&gt;0,H215&lt;&gt;0,I215&lt;&gt;0)*(F215 + (F215 = 0))*(G215 + (G215 = 0))*(H215 + (H215 = 0))*(I215 + (I215 = 0))</f>
        <v>455.9</v>
      </c>
    </row>
    <row r="216" spans="1:13" x14ac:dyDescent="0.25">
      <c r="D216" s="61"/>
      <c r="G216" s="67"/>
      <c r="H216" s="67"/>
      <c r="I216" s="67"/>
      <c r="J216" s="67">
        <f>SUM(J215)</f>
        <v>455.9</v>
      </c>
    </row>
    <row r="217" spans="1:13" x14ac:dyDescent="0.25">
      <c r="A217" s="23" t="s">
        <v>157</v>
      </c>
      <c r="B217" s="23" t="s">
        <v>16</v>
      </c>
      <c r="C217" s="23" t="s">
        <v>19</v>
      </c>
      <c r="D217" s="63" t="s">
        <v>227</v>
      </c>
      <c r="E217" s="24"/>
      <c r="F217" s="25"/>
      <c r="G217" s="25"/>
      <c r="H217" s="25"/>
      <c r="I217" s="25"/>
      <c r="J217" s="62"/>
      <c r="K217" s="62">
        <f>J220</f>
        <v>15</v>
      </c>
      <c r="L217" s="62">
        <v>21.77</v>
      </c>
      <c r="M217" s="62">
        <f>ROUND(K217*L217,2)</f>
        <v>326.55</v>
      </c>
    </row>
    <row r="218" spans="1:13" ht="38.25" x14ac:dyDescent="0.25">
      <c r="D218" s="54" t="s">
        <v>226</v>
      </c>
    </row>
    <row r="219" spans="1:13" hidden="1" x14ac:dyDescent="0.25">
      <c r="D219" s="61"/>
      <c r="F219" s="61">
        <v>1</v>
      </c>
      <c r="G219" s="67">
        <v>15</v>
      </c>
      <c r="H219" s="67">
        <v>0</v>
      </c>
      <c r="I219" s="67">
        <v>0</v>
      </c>
      <c r="J219" s="67">
        <f t="shared" ref="J219" si="21">OR(F219&lt;&gt;0,G219&lt;&gt;0,H219&lt;&gt;0,I219&lt;&gt;0)*(F219 + (F219 = 0))*(G219 + (G219 = 0))*(H219 + (H219 = 0))*(I219 + (I219 = 0))</f>
        <v>15</v>
      </c>
    </row>
    <row r="220" spans="1:13" hidden="1" x14ac:dyDescent="0.25">
      <c r="D220" s="61"/>
      <c r="G220" s="67"/>
      <c r="H220" s="67"/>
      <c r="I220" s="67"/>
      <c r="J220" s="67">
        <f>SUM(J219)</f>
        <v>15</v>
      </c>
    </row>
    <row r="221" spans="1:13" x14ac:dyDescent="0.25">
      <c r="A221" s="23" t="s">
        <v>158</v>
      </c>
      <c r="B221" s="23" t="s">
        <v>16</v>
      </c>
      <c r="C221" s="23" t="s">
        <v>19</v>
      </c>
      <c r="D221" s="63" t="s">
        <v>228</v>
      </c>
      <c r="E221" s="24"/>
      <c r="F221" s="25"/>
      <c r="G221" s="25"/>
      <c r="H221" s="25"/>
      <c r="I221" s="25"/>
      <c r="J221" s="62"/>
      <c r="K221" s="62">
        <f>J224</f>
        <v>2</v>
      </c>
      <c r="L221" s="62">
        <v>28.32</v>
      </c>
      <c r="M221" s="62">
        <f>ROUND(K221*L221,2)</f>
        <v>56.64</v>
      </c>
    </row>
    <row r="222" spans="1:13" ht="231.75" customHeight="1" x14ac:dyDescent="0.25">
      <c r="D222" s="54" t="s">
        <v>229</v>
      </c>
    </row>
    <row r="223" spans="1:13" hidden="1" x14ac:dyDescent="0.25">
      <c r="D223" s="61"/>
      <c r="F223" s="61">
        <v>2</v>
      </c>
      <c r="G223" s="67">
        <v>0</v>
      </c>
      <c r="H223" s="67">
        <v>0</v>
      </c>
      <c r="I223" s="67">
        <v>0</v>
      </c>
      <c r="J223" s="67">
        <f t="shared" ref="J223" si="22">OR(F223&lt;&gt;0,G223&lt;&gt;0,H223&lt;&gt;0,I223&lt;&gt;0)*(F223 + (F223 = 0))*(G223 + (G223 = 0))*(H223 + (H223 = 0))*(I223 + (I223 = 0))</f>
        <v>2</v>
      </c>
    </row>
    <row r="224" spans="1:13" hidden="1" x14ac:dyDescent="0.25">
      <c r="D224" s="61"/>
      <c r="G224" s="67"/>
      <c r="H224" s="67"/>
      <c r="I224" s="67"/>
      <c r="J224" s="67">
        <f>SUM(J223)</f>
        <v>2</v>
      </c>
    </row>
    <row r="225" spans="1:13" x14ac:dyDescent="0.25">
      <c r="A225" s="23" t="s">
        <v>159</v>
      </c>
      <c r="B225" s="23" t="s">
        <v>16</v>
      </c>
      <c r="C225" s="23" t="s">
        <v>19</v>
      </c>
      <c r="D225" s="63" t="s">
        <v>230</v>
      </c>
      <c r="E225" s="24"/>
      <c r="F225" s="25"/>
      <c r="G225" s="25"/>
      <c r="H225" s="25"/>
      <c r="I225" s="25"/>
      <c r="J225" s="62"/>
      <c r="K225" s="62">
        <f>J228</f>
        <v>1</v>
      </c>
      <c r="L225" s="62">
        <v>46.42</v>
      </c>
      <c r="M225" s="62">
        <f>ROUND(K225*L225,2)</f>
        <v>46.42</v>
      </c>
    </row>
    <row r="226" spans="1:13" ht="232.5" customHeight="1" x14ac:dyDescent="0.25">
      <c r="D226" s="54" t="s">
        <v>231</v>
      </c>
    </row>
    <row r="227" spans="1:13" hidden="1" x14ac:dyDescent="0.25">
      <c r="D227" s="61"/>
      <c r="F227" s="61">
        <v>1</v>
      </c>
      <c r="G227" s="67">
        <v>0</v>
      </c>
      <c r="H227" s="67">
        <v>0</v>
      </c>
      <c r="I227" s="67">
        <v>0</v>
      </c>
      <c r="J227" s="67">
        <f t="shared" ref="J227" si="23">OR(F227&lt;&gt;0,G227&lt;&gt;0,H227&lt;&gt;0,I227&lt;&gt;0)*(F227 + (F227 = 0))*(G227 + (G227 = 0))*(H227 + (H227 = 0))*(I227 + (I227 = 0))</f>
        <v>1</v>
      </c>
    </row>
    <row r="228" spans="1:13" hidden="1" x14ac:dyDescent="0.25">
      <c r="D228" s="61"/>
      <c r="G228" s="67"/>
      <c r="H228" s="67"/>
      <c r="I228" s="67"/>
      <c r="J228" s="67">
        <f>SUM(J227)</f>
        <v>1</v>
      </c>
    </row>
    <row r="229" spans="1:13" x14ac:dyDescent="0.25">
      <c r="A229" s="23" t="s">
        <v>272</v>
      </c>
      <c r="B229" s="23" t="s">
        <v>16</v>
      </c>
      <c r="C229" s="23" t="s">
        <v>19</v>
      </c>
      <c r="D229" s="63" t="s">
        <v>232</v>
      </c>
      <c r="E229" s="24"/>
      <c r="F229" s="25"/>
      <c r="G229" s="25"/>
      <c r="H229" s="25"/>
      <c r="I229" s="25"/>
      <c r="J229" s="62"/>
      <c r="K229" s="62">
        <f>J232</f>
        <v>3</v>
      </c>
      <c r="L229" s="62">
        <v>64.400000000000006</v>
      </c>
      <c r="M229" s="62">
        <f>ROUND(K229*L229,2)</f>
        <v>193.2</v>
      </c>
    </row>
    <row r="230" spans="1:13" ht="225.75" customHeight="1" x14ac:dyDescent="0.25">
      <c r="D230" s="54" t="s">
        <v>233</v>
      </c>
    </row>
    <row r="231" spans="1:13" x14ac:dyDescent="0.25">
      <c r="D231" s="61"/>
      <c r="F231" s="61">
        <v>3</v>
      </c>
      <c r="G231" s="67">
        <v>0</v>
      </c>
      <c r="H231" s="67">
        <v>0</v>
      </c>
      <c r="I231" s="67">
        <v>0</v>
      </c>
      <c r="J231" s="67">
        <f t="shared" ref="J231" si="24">OR(F231&lt;&gt;0,G231&lt;&gt;0,H231&lt;&gt;0,I231&lt;&gt;0)*(F231 + (F231 = 0))*(G231 + (G231 = 0))*(H231 + (H231 = 0))*(I231 + (I231 = 0))</f>
        <v>3</v>
      </c>
    </row>
    <row r="232" spans="1:13" x14ac:dyDescent="0.25">
      <c r="D232" s="61"/>
      <c r="G232" s="67"/>
      <c r="H232" s="67"/>
      <c r="I232" s="67"/>
      <c r="J232" s="67">
        <f>SUM(J231)</f>
        <v>3</v>
      </c>
    </row>
    <row r="233" spans="1:13" x14ac:dyDescent="0.25">
      <c r="A233" s="23" t="s">
        <v>273</v>
      </c>
      <c r="B233" s="23" t="s">
        <v>16</v>
      </c>
      <c r="C233" s="23" t="s">
        <v>19</v>
      </c>
      <c r="D233" s="63" t="s">
        <v>234</v>
      </c>
      <c r="E233" s="24"/>
      <c r="F233" s="25"/>
      <c r="G233" s="25"/>
      <c r="H233" s="25"/>
      <c r="I233" s="25"/>
      <c r="J233" s="62"/>
      <c r="K233" s="62">
        <f>J236</f>
        <v>3</v>
      </c>
      <c r="L233" s="62">
        <v>223.75</v>
      </c>
      <c r="M233" s="62">
        <f>ROUND(K233*L233,2)</f>
        <v>671.25</v>
      </c>
    </row>
    <row r="234" spans="1:13" ht="240.75" customHeight="1" x14ac:dyDescent="0.25">
      <c r="D234" s="54" t="s">
        <v>235</v>
      </c>
    </row>
    <row r="235" spans="1:13" hidden="1" x14ac:dyDescent="0.25">
      <c r="D235" s="61"/>
      <c r="F235" s="61">
        <v>3</v>
      </c>
      <c r="G235" s="67">
        <v>0</v>
      </c>
      <c r="H235" s="67">
        <v>0</v>
      </c>
      <c r="I235" s="67">
        <v>0</v>
      </c>
      <c r="J235" s="67">
        <f t="shared" ref="J235" si="25">OR(F235&lt;&gt;0,G235&lt;&gt;0,H235&lt;&gt;0,I235&lt;&gt;0)*(F235 + (F235 = 0))*(G235 + (G235 = 0))*(H235 + (H235 = 0))*(I235 + (I235 = 0))</f>
        <v>3</v>
      </c>
    </row>
    <row r="236" spans="1:13" hidden="1" x14ac:dyDescent="0.25">
      <c r="D236" s="61"/>
      <c r="G236" s="67"/>
      <c r="H236" s="67"/>
      <c r="I236" s="67"/>
      <c r="J236" s="67">
        <f>SUM(J235)</f>
        <v>3</v>
      </c>
    </row>
    <row r="237" spans="1:13" x14ac:dyDescent="0.25">
      <c r="A237" s="23" t="s">
        <v>274</v>
      </c>
      <c r="B237" s="23" t="s">
        <v>16</v>
      </c>
      <c r="C237" s="23" t="s">
        <v>19</v>
      </c>
      <c r="D237" s="63" t="s">
        <v>236</v>
      </c>
      <c r="E237" s="24"/>
      <c r="F237" s="25"/>
      <c r="G237" s="25"/>
      <c r="H237" s="25"/>
      <c r="I237" s="25"/>
      <c r="J237" s="62"/>
      <c r="K237" s="62">
        <f>J240</f>
        <v>3</v>
      </c>
      <c r="L237" s="62">
        <v>170.38</v>
      </c>
      <c r="M237" s="62">
        <f>ROUND(K237*L237,2)</f>
        <v>511.14</v>
      </c>
    </row>
    <row r="238" spans="1:13" ht="237.75" customHeight="1" x14ac:dyDescent="0.25">
      <c r="D238" s="54" t="s">
        <v>237</v>
      </c>
    </row>
    <row r="239" spans="1:13" hidden="1" x14ac:dyDescent="0.25">
      <c r="D239" s="61"/>
      <c r="F239" s="61">
        <v>3</v>
      </c>
      <c r="G239" s="67">
        <v>0</v>
      </c>
      <c r="H239" s="67">
        <v>0</v>
      </c>
      <c r="I239" s="67">
        <v>0</v>
      </c>
      <c r="J239" s="67">
        <f t="shared" ref="J239" si="26">OR(F239&lt;&gt;0,G239&lt;&gt;0,H239&lt;&gt;0,I239&lt;&gt;0)*(F239 + (F239 = 0))*(G239 + (G239 = 0))*(H239 + (H239 = 0))*(I239 + (I239 = 0))</f>
        <v>3</v>
      </c>
    </row>
    <row r="240" spans="1:13" hidden="1" x14ac:dyDescent="0.25">
      <c r="D240" s="61"/>
      <c r="G240" s="67"/>
      <c r="H240" s="67"/>
      <c r="I240" s="67"/>
      <c r="J240" s="67">
        <f>SUM(J239)</f>
        <v>3</v>
      </c>
    </row>
    <row r="241" spans="1:13" x14ac:dyDescent="0.25">
      <c r="A241" s="23" t="s">
        <v>335</v>
      </c>
      <c r="B241" s="23" t="s">
        <v>16</v>
      </c>
      <c r="C241" s="23" t="s">
        <v>19</v>
      </c>
      <c r="D241" s="63" t="s">
        <v>238</v>
      </c>
      <c r="E241" s="24"/>
      <c r="F241" s="25"/>
      <c r="G241" s="25"/>
      <c r="H241" s="25"/>
      <c r="I241" s="25"/>
      <c r="J241" s="62"/>
      <c r="K241" s="62">
        <f>J244</f>
        <v>1</v>
      </c>
      <c r="L241" s="62">
        <v>410.87</v>
      </c>
      <c r="M241" s="62">
        <f>ROUND(K241*L241,2)</f>
        <v>410.87</v>
      </c>
    </row>
    <row r="242" spans="1:13" ht="76.5" x14ac:dyDescent="0.25">
      <c r="D242" s="60" t="s">
        <v>239</v>
      </c>
    </row>
    <row r="243" spans="1:13" hidden="1" x14ac:dyDescent="0.25">
      <c r="D243" s="61"/>
      <c r="F243" s="61">
        <v>1</v>
      </c>
      <c r="G243" s="67">
        <v>0</v>
      </c>
      <c r="H243" s="67">
        <v>0</v>
      </c>
      <c r="I243" s="67">
        <v>0</v>
      </c>
      <c r="J243" s="67">
        <f t="shared" ref="J243" si="27">OR(F243&lt;&gt;0,G243&lt;&gt;0,H243&lt;&gt;0,I243&lt;&gt;0)*(F243 + (F243 = 0))*(G243 + (G243 = 0))*(H243 + (H243 = 0))*(I243 + (I243 = 0))</f>
        <v>1</v>
      </c>
    </row>
    <row r="244" spans="1:13" hidden="1" x14ac:dyDescent="0.25">
      <c r="D244" s="61"/>
      <c r="G244" s="67"/>
      <c r="H244" s="67"/>
      <c r="I244" s="67"/>
      <c r="J244" s="67">
        <f>SUM(J243)</f>
        <v>1</v>
      </c>
    </row>
    <row r="245" spans="1:13" x14ac:dyDescent="0.25">
      <c r="A245" s="23" t="s">
        <v>336</v>
      </c>
      <c r="B245" s="23" t="s">
        <v>16</v>
      </c>
      <c r="C245" s="23" t="s">
        <v>19</v>
      </c>
      <c r="D245" s="63" t="s">
        <v>240</v>
      </c>
      <c r="E245" s="24"/>
      <c r="F245" s="25"/>
      <c r="G245" s="25"/>
      <c r="H245" s="25"/>
      <c r="I245" s="25"/>
      <c r="J245" s="62"/>
      <c r="K245" s="62">
        <f>J248</f>
        <v>1</v>
      </c>
      <c r="L245" s="62">
        <v>753.26</v>
      </c>
      <c r="M245" s="62">
        <f>ROUND(K245*L245,2)</f>
        <v>753.26</v>
      </c>
    </row>
    <row r="246" spans="1:13" ht="79.5" customHeight="1" x14ac:dyDescent="0.25">
      <c r="D246" s="60" t="s">
        <v>241</v>
      </c>
    </row>
    <row r="247" spans="1:13" hidden="1" x14ac:dyDescent="0.25">
      <c r="D247" s="61"/>
      <c r="F247" s="61">
        <v>1</v>
      </c>
      <c r="G247" s="67">
        <v>0</v>
      </c>
      <c r="H247" s="67">
        <v>0</v>
      </c>
      <c r="I247" s="67">
        <v>0</v>
      </c>
      <c r="J247" s="67">
        <f t="shared" ref="J247" si="28">OR(F247&lt;&gt;0,G247&lt;&gt;0,H247&lt;&gt;0,I247&lt;&gt;0)*(F247 + (F247 = 0))*(G247 + (G247 = 0))*(H247 + (H247 = 0))*(I247 + (I247 = 0))</f>
        <v>1</v>
      </c>
    </row>
    <row r="248" spans="1:13" hidden="1" x14ac:dyDescent="0.25">
      <c r="D248" s="61"/>
      <c r="G248" s="67"/>
      <c r="H248" s="67"/>
      <c r="I248" s="67"/>
      <c r="J248" s="67">
        <f>SUM(J247)</f>
        <v>1</v>
      </c>
    </row>
    <row r="249" spans="1:13" hidden="1" x14ac:dyDescent="0.25">
      <c r="D249" s="61"/>
    </row>
    <row r="250" spans="1:13" x14ac:dyDescent="0.25">
      <c r="D250" s="61"/>
    </row>
    <row r="251" spans="1:13" x14ac:dyDescent="0.25">
      <c r="A251" s="16" t="s">
        <v>73</v>
      </c>
      <c r="B251" s="16" t="s">
        <v>14</v>
      </c>
      <c r="C251" s="16" t="s">
        <v>15</v>
      </c>
      <c r="D251" s="17" t="s">
        <v>75</v>
      </c>
      <c r="E251" s="18"/>
      <c r="F251" s="19"/>
      <c r="G251" s="19"/>
      <c r="H251" s="19"/>
      <c r="I251" s="19"/>
      <c r="J251" s="19"/>
      <c r="K251" s="20"/>
      <c r="L251" s="21"/>
      <c r="M251" s="22">
        <f>SUM(M252:M263)</f>
        <v>1465.12</v>
      </c>
    </row>
    <row r="252" spans="1:13" x14ac:dyDescent="0.25">
      <c r="A252" s="23" t="s">
        <v>95</v>
      </c>
      <c r="B252" s="23" t="s">
        <v>16</v>
      </c>
      <c r="C252" s="23" t="s">
        <v>19</v>
      </c>
      <c r="D252" s="63" t="s">
        <v>242</v>
      </c>
      <c r="E252" s="24"/>
      <c r="F252" s="25"/>
      <c r="G252" s="25"/>
      <c r="H252" s="25"/>
      <c r="I252" s="25"/>
      <c r="J252" s="62"/>
      <c r="K252" s="62">
        <f>J258</f>
        <v>152</v>
      </c>
      <c r="L252" s="62">
        <v>3.06</v>
      </c>
      <c r="M252" s="62">
        <f>ROUND(K252*L252,2)</f>
        <v>465.12</v>
      </c>
    </row>
    <row r="253" spans="1:13" ht="63.75" x14ac:dyDescent="0.25">
      <c r="D253" s="60" t="s">
        <v>243</v>
      </c>
    </row>
    <row r="254" spans="1:13" ht="13.5" hidden="1" x14ac:dyDescent="0.25">
      <c r="D254" s="61"/>
      <c r="E254" s="58" t="s">
        <v>244</v>
      </c>
      <c r="F254" s="61">
        <v>1</v>
      </c>
      <c r="G254" s="67">
        <v>17</v>
      </c>
      <c r="H254" s="67">
        <v>0</v>
      </c>
      <c r="I254" s="67">
        <v>0</v>
      </c>
      <c r="J254" s="67">
        <f>OR(F254&lt;&gt;0,G254&lt;&gt;0,H254&lt;&gt;0,I254&lt;&gt;0)*(F254 + (F254 = 0))*(G254 + (G254 = 0))*(H254 + (H254 = 0))*(I254 + (I254 = 0))</f>
        <v>17</v>
      </c>
    </row>
    <row r="255" spans="1:13" ht="13.5" hidden="1" x14ac:dyDescent="0.25">
      <c r="E255" s="58" t="s">
        <v>245</v>
      </c>
      <c r="F255" s="61">
        <v>3</v>
      </c>
      <c r="G255" s="67">
        <v>15</v>
      </c>
      <c r="H255" s="67">
        <v>0</v>
      </c>
      <c r="I255" s="67">
        <v>0</v>
      </c>
      <c r="J255" s="67">
        <f t="shared" ref="J255:J257" si="29">OR(F255&lt;&gt;0,G255&lt;&gt;0,H255&lt;&gt;0,I255&lt;&gt;0)*(F255 + (F255 = 0))*(G255 + (G255 = 0))*(H255 + (H255 = 0))*(I255 + (I255 = 0))</f>
        <v>45</v>
      </c>
    </row>
    <row r="256" spans="1:13" ht="13.5" hidden="1" x14ac:dyDescent="0.25">
      <c r="D256" s="61"/>
      <c r="E256" s="58" t="s">
        <v>246</v>
      </c>
      <c r="F256" s="61">
        <v>2</v>
      </c>
      <c r="G256" s="67">
        <v>20</v>
      </c>
      <c r="H256" s="67">
        <v>0</v>
      </c>
      <c r="I256" s="67">
        <v>0</v>
      </c>
      <c r="J256" s="67">
        <f t="shared" si="29"/>
        <v>40</v>
      </c>
    </row>
    <row r="257" spans="1:13" ht="13.5" hidden="1" x14ac:dyDescent="0.25">
      <c r="D257" s="61"/>
      <c r="E257" s="58" t="s">
        <v>247</v>
      </c>
      <c r="F257" s="61">
        <v>1</v>
      </c>
      <c r="G257" s="67">
        <v>50</v>
      </c>
      <c r="H257" s="67">
        <v>0</v>
      </c>
      <c r="I257" s="67">
        <v>0</v>
      </c>
      <c r="J257" s="67">
        <f t="shared" si="29"/>
        <v>50</v>
      </c>
    </row>
    <row r="258" spans="1:13" hidden="1" x14ac:dyDescent="0.25">
      <c r="D258" s="61"/>
      <c r="J258" s="67">
        <f>SUM(J254:J257)</f>
        <v>152</v>
      </c>
    </row>
    <row r="259" spans="1:13" x14ac:dyDescent="0.25">
      <c r="A259" s="23" t="s">
        <v>96</v>
      </c>
      <c r="B259" s="23" t="s">
        <v>16</v>
      </c>
      <c r="C259" s="23" t="s">
        <v>19</v>
      </c>
      <c r="D259" s="63" t="s">
        <v>248</v>
      </c>
      <c r="E259" s="24"/>
      <c r="F259" s="25"/>
      <c r="G259" s="25"/>
      <c r="H259" s="25"/>
      <c r="I259" s="25"/>
      <c r="J259" s="62"/>
      <c r="K259" s="62">
        <f>J262</f>
        <v>1</v>
      </c>
      <c r="L259" s="62">
        <v>1000</v>
      </c>
      <c r="M259" s="62">
        <f>ROUND(K259*L259,2)</f>
        <v>1000</v>
      </c>
    </row>
    <row r="260" spans="1:13" ht="191.25" x14ac:dyDescent="0.25">
      <c r="D260" s="60" t="s">
        <v>249</v>
      </c>
    </row>
    <row r="261" spans="1:13" hidden="1" x14ac:dyDescent="0.25">
      <c r="D261" s="61"/>
      <c r="F261" s="61">
        <v>1</v>
      </c>
      <c r="G261" s="67">
        <v>0</v>
      </c>
      <c r="H261" s="67">
        <v>0</v>
      </c>
      <c r="I261" s="67">
        <v>0</v>
      </c>
      <c r="J261" s="67">
        <f t="shared" ref="J261" si="30">OR(F261&lt;&gt;0,G261&lt;&gt;0,H261&lt;&gt;0,I261&lt;&gt;0)*(F261 + (F261 = 0))*(G261 + (G261 = 0))*(H261 + (H261 = 0))*(I261 + (I261 = 0))</f>
        <v>1</v>
      </c>
    </row>
    <row r="262" spans="1:13" hidden="1" x14ac:dyDescent="0.25">
      <c r="D262" s="61"/>
      <c r="G262" s="67"/>
      <c r="H262" s="67"/>
      <c r="I262" s="67"/>
      <c r="J262" s="67">
        <f>SUM(J261)</f>
        <v>1</v>
      </c>
    </row>
    <row r="263" spans="1:13" hidden="1" x14ac:dyDescent="0.25">
      <c r="D263" s="61"/>
      <c r="G263" s="67"/>
      <c r="H263" s="67"/>
      <c r="I263" s="67"/>
      <c r="J263" s="67"/>
    </row>
    <row r="264" spans="1:13" x14ac:dyDescent="0.25">
      <c r="D264" s="61"/>
      <c r="G264" s="67"/>
      <c r="H264" s="67"/>
      <c r="I264" s="67"/>
      <c r="J264" s="67"/>
    </row>
    <row r="265" spans="1:13" x14ac:dyDescent="0.25">
      <c r="A265" s="16" t="s">
        <v>97</v>
      </c>
      <c r="B265" s="16" t="s">
        <v>14</v>
      </c>
      <c r="C265" s="16" t="s">
        <v>15</v>
      </c>
      <c r="D265" s="17" t="s">
        <v>76</v>
      </c>
      <c r="E265" s="18"/>
      <c r="F265" s="19"/>
      <c r="G265" s="19"/>
      <c r="H265" s="19"/>
      <c r="I265" s="19"/>
      <c r="J265" s="19"/>
      <c r="K265" s="20"/>
      <c r="L265" s="21"/>
      <c r="M265" s="22">
        <f>SUM(M266:M276)</f>
        <v>659.94</v>
      </c>
    </row>
    <row r="266" spans="1:13" x14ac:dyDescent="0.25">
      <c r="A266" s="23" t="s">
        <v>98</v>
      </c>
      <c r="B266" s="23" t="s">
        <v>16</v>
      </c>
      <c r="C266" s="23" t="s">
        <v>19</v>
      </c>
      <c r="D266" s="63" t="s">
        <v>254</v>
      </c>
      <c r="E266" s="24"/>
      <c r="F266" s="25"/>
      <c r="G266" s="25"/>
      <c r="H266" s="25"/>
      <c r="I266" s="25"/>
      <c r="J266" s="62"/>
      <c r="K266" s="62">
        <f>J269</f>
        <v>4</v>
      </c>
      <c r="L266" s="62">
        <v>115.14</v>
      </c>
      <c r="M266" s="62">
        <f>ROUND(K266*L266,2)</f>
        <v>460.56</v>
      </c>
    </row>
    <row r="267" spans="1:13" ht="38.25" x14ac:dyDescent="0.25">
      <c r="D267" s="60" t="s">
        <v>255</v>
      </c>
    </row>
    <row r="268" spans="1:13" hidden="1" x14ac:dyDescent="0.25">
      <c r="D268" s="61"/>
      <c r="F268" s="61">
        <v>4</v>
      </c>
      <c r="G268" s="67">
        <v>0</v>
      </c>
      <c r="H268" s="67">
        <v>0</v>
      </c>
      <c r="I268" s="67">
        <v>0</v>
      </c>
      <c r="J268" s="67">
        <f>OR(F268&lt;&gt;0,G268&lt;&gt;0,H268&lt;&gt;0,I268&lt;&gt;0)*(F268 + (F268 = 0))*(G268 + (G268 = 0))*(H268 + (H268 = 0))*(I268 + (I268 = 0))</f>
        <v>4</v>
      </c>
    </row>
    <row r="269" spans="1:13" hidden="1" x14ac:dyDescent="0.25">
      <c r="J269" s="67">
        <f>SUM(J268)</f>
        <v>4</v>
      </c>
    </row>
    <row r="270" spans="1:13" x14ac:dyDescent="0.25">
      <c r="A270" s="23" t="s">
        <v>99</v>
      </c>
      <c r="B270" s="23" t="s">
        <v>16</v>
      </c>
      <c r="C270" s="23" t="s">
        <v>19</v>
      </c>
      <c r="D270" s="63" t="s">
        <v>256</v>
      </c>
      <c r="E270" s="24"/>
      <c r="F270" s="25"/>
      <c r="G270" s="25"/>
      <c r="H270" s="25"/>
      <c r="I270" s="25"/>
      <c r="J270" s="62"/>
      <c r="K270" s="62">
        <f>J273</f>
        <v>2</v>
      </c>
      <c r="L270" s="62">
        <v>45.54</v>
      </c>
      <c r="M270" s="62">
        <f>ROUND(K270*L270,2)</f>
        <v>91.08</v>
      </c>
    </row>
    <row r="271" spans="1:13" x14ac:dyDescent="0.25">
      <c r="D271" s="60" t="s">
        <v>257</v>
      </c>
    </row>
    <row r="272" spans="1:13" hidden="1" x14ac:dyDescent="0.25">
      <c r="D272" s="61"/>
      <c r="F272" s="61">
        <v>2</v>
      </c>
      <c r="G272" s="67">
        <v>0</v>
      </c>
      <c r="H272" s="67">
        <v>0</v>
      </c>
      <c r="I272" s="67">
        <v>0</v>
      </c>
      <c r="J272" s="67">
        <f>OR(F272&lt;&gt;0,G272&lt;&gt;0,H272&lt;&gt;0,I272&lt;&gt;0)*(F272 + (F272 = 0))*(G272 + (G272 = 0))*(H272 + (H272 = 0))*(I272 + (I272 = 0))</f>
        <v>2</v>
      </c>
    </row>
    <row r="273" spans="1:13" hidden="1" x14ac:dyDescent="0.25">
      <c r="J273" s="67">
        <f>SUM(J272)</f>
        <v>2</v>
      </c>
    </row>
    <row r="274" spans="1:13" x14ac:dyDescent="0.25">
      <c r="A274" s="23" t="s">
        <v>100</v>
      </c>
      <c r="B274" s="23" t="s">
        <v>16</v>
      </c>
      <c r="C274" s="23" t="s">
        <v>19</v>
      </c>
      <c r="D274" s="63" t="s">
        <v>258</v>
      </c>
      <c r="E274" s="24"/>
      <c r="F274" s="25"/>
      <c r="G274" s="25"/>
      <c r="H274" s="25"/>
      <c r="I274" s="25"/>
      <c r="J274" s="62"/>
      <c r="K274" s="62">
        <f>J277</f>
        <v>10</v>
      </c>
      <c r="L274" s="62">
        <v>10.83</v>
      </c>
      <c r="M274" s="62">
        <f>ROUND(K274*L274,2)</f>
        <v>108.3</v>
      </c>
    </row>
    <row r="275" spans="1:13" ht="127.5" x14ac:dyDescent="0.25">
      <c r="D275" s="60" t="s">
        <v>259</v>
      </c>
    </row>
    <row r="276" spans="1:13" hidden="1" x14ac:dyDescent="0.25">
      <c r="D276" s="61"/>
      <c r="E276" s="67"/>
      <c r="F276" s="61">
        <v>10</v>
      </c>
      <c r="G276" s="67">
        <v>0</v>
      </c>
      <c r="H276" s="67">
        <v>0</v>
      </c>
      <c r="I276" s="67">
        <v>0</v>
      </c>
      <c r="J276" s="67">
        <f>OR(F276&lt;&gt;0,G276&lt;&gt;0,H276&lt;&gt;0,I276&lt;&gt;0)*(F276 + (F276 = 0))*(G276 + (G276 = 0))*(H276 + (H276 = 0))*(I276 + (I276 = 0))</f>
        <v>10</v>
      </c>
    </row>
    <row r="277" spans="1:13" hidden="1" x14ac:dyDescent="0.25">
      <c r="E277" s="67"/>
      <c r="G277" s="67"/>
      <c r="H277" s="67"/>
      <c r="I277" s="67"/>
      <c r="J277" s="67">
        <f>SUM(J276)</f>
        <v>10</v>
      </c>
    </row>
    <row r="278" spans="1:13" hidden="1" x14ac:dyDescent="0.25">
      <c r="E278" s="67"/>
      <c r="G278" s="67"/>
      <c r="H278" s="67"/>
      <c r="I278" s="67"/>
      <c r="J278" s="67"/>
    </row>
    <row r="279" spans="1:13" x14ac:dyDescent="0.25">
      <c r="D279" s="61"/>
      <c r="G279" s="67"/>
      <c r="H279" s="67"/>
      <c r="I279" s="67"/>
      <c r="J279" s="67"/>
    </row>
    <row r="280" spans="1:13" x14ac:dyDescent="0.25">
      <c r="A280" s="16" t="s">
        <v>101</v>
      </c>
      <c r="B280" s="16" t="s">
        <v>14</v>
      </c>
      <c r="C280" s="16" t="s">
        <v>15</v>
      </c>
      <c r="D280" s="18" t="s">
        <v>77</v>
      </c>
      <c r="E280" s="18"/>
      <c r="F280" s="19"/>
      <c r="G280" s="19"/>
      <c r="H280" s="19"/>
      <c r="I280" s="19"/>
      <c r="J280" s="19"/>
      <c r="K280" s="20"/>
      <c r="L280" s="21"/>
      <c r="M280" s="22">
        <f>SUM(M281:M288)</f>
        <v>5594.52</v>
      </c>
    </row>
    <row r="281" spans="1:13" x14ac:dyDescent="0.25">
      <c r="A281" s="23" t="s">
        <v>102</v>
      </c>
      <c r="B281" s="23" t="s">
        <v>16</v>
      </c>
      <c r="C281" s="23" t="s">
        <v>19</v>
      </c>
      <c r="D281" s="63" t="s">
        <v>250</v>
      </c>
      <c r="E281" s="24"/>
      <c r="F281" s="25"/>
      <c r="G281" s="25"/>
      <c r="H281" s="25"/>
      <c r="I281" s="25"/>
      <c r="J281" s="62"/>
      <c r="K281" s="62">
        <f>J284</f>
        <v>1</v>
      </c>
      <c r="L281" s="62">
        <v>3435.21</v>
      </c>
      <c r="M281" s="62">
        <f>ROUND(K281*L281,2)</f>
        <v>3435.21</v>
      </c>
    </row>
    <row r="282" spans="1:13" ht="127.5" x14ac:dyDescent="0.25">
      <c r="D282" s="60" t="s">
        <v>251</v>
      </c>
    </row>
    <row r="283" spans="1:13" hidden="1" x14ac:dyDescent="0.25">
      <c r="D283" s="61"/>
      <c r="F283" s="61">
        <v>1</v>
      </c>
      <c r="G283" s="67">
        <v>0</v>
      </c>
      <c r="H283" s="67">
        <v>0</v>
      </c>
      <c r="I283" s="67">
        <v>0</v>
      </c>
      <c r="J283" s="67">
        <f>OR(F283&lt;&gt;0,G283&lt;&gt;0,H283&lt;&gt;0,I283&lt;&gt;0)*(F283 + (F283 = 0))*(G283 + (G283 = 0))*(H283 + (H283 = 0))*(I283 + (I283 = 0))</f>
        <v>1</v>
      </c>
    </row>
    <row r="284" spans="1:13" hidden="1" x14ac:dyDescent="0.25">
      <c r="J284" s="67">
        <f>SUM(J283)</f>
        <v>1</v>
      </c>
    </row>
    <row r="285" spans="1:13" x14ac:dyDescent="0.25">
      <c r="A285" s="23" t="s">
        <v>103</v>
      </c>
      <c r="B285" s="23" t="s">
        <v>16</v>
      </c>
      <c r="C285" s="23" t="s">
        <v>19</v>
      </c>
      <c r="D285" s="63" t="s">
        <v>252</v>
      </c>
      <c r="E285" s="24"/>
      <c r="F285" s="25"/>
      <c r="G285" s="25"/>
      <c r="H285" s="25"/>
      <c r="I285" s="25"/>
      <c r="J285" s="62"/>
      <c r="K285" s="62">
        <f>J288</f>
        <v>1</v>
      </c>
      <c r="L285" s="62">
        <v>2159.31</v>
      </c>
      <c r="M285" s="62">
        <f>ROUND(K285*L285,2)</f>
        <v>2159.31</v>
      </c>
    </row>
    <row r="286" spans="1:13" ht="165.75" x14ac:dyDescent="0.25">
      <c r="D286" s="60" t="s">
        <v>253</v>
      </c>
    </row>
    <row r="287" spans="1:13" hidden="1" x14ac:dyDescent="0.25">
      <c r="D287" s="61"/>
      <c r="F287" s="61">
        <v>1</v>
      </c>
      <c r="G287" s="67">
        <v>0</v>
      </c>
      <c r="H287" s="67">
        <v>0</v>
      </c>
      <c r="I287" s="67">
        <v>0</v>
      </c>
      <c r="J287" s="67">
        <f>OR(F287&lt;&gt;0,G287&lt;&gt;0,H287&lt;&gt;0,I287&lt;&gt;0)*(F287 + (F287 = 0))*(G287 + (G287 = 0))*(H287 + (H287 = 0))*(I287 + (I287 = 0))</f>
        <v>1</v>
      </c>
    </row>
    <row r="288" spans="1:13" hidden="1" x14ac:dyDescent="0.25">
      <c r="J288" s="67">
        <f>SUM(J287)</f>
        <v>1</v>
      </c>
    </row>
    <row r="289" spans="1:13" hidden="1" x14ac:dyDescent="0.25">
      <c r="D289" s="61"/>
      <c r="G289" s="67"/>
      <c r="H289" s="67"/>
      <c r="I289" s="67"/>
      <c r="J289" s="67"/>
    </row>
    <row r="290" spans="1:13" x14ac:dyDescent="0.25">
      <c r="D290" s="61"/>
      <c r="G290" s="67"/>
      <c r="H290" s="67"/>
      <c r="I290" s="67"/>
      <c r="J290" s="67"/>
    </row>
    <row r="291" spans="1:13" x14ac:dyDescent="0.25">
      <c r="A291" s="16" t="s">
        <v>104</v>
      </c>
      <c r="B291" s="16" t="s">
        <v>14</v>
      </c>
      <c r="C291" s="16" t="s">
        <v>15</v>
      </c>
      <c r="D291" s="17" t="s">
        <v>81</v>
      </c>
      <c r="E291" s="18"/>
      <c r="F291" s="19"/>
      <c r="G291" s="19"/>
      <c r="H291" s="19"/>
      <c r="I291" s="19"/>
      <c r="J291" s="19"/>
      <c r="K291" s="20"/>
      <c r="L291" s="21"/>
      <c r="M291" s="22">
        <f>SUM(M292:M390)</f>
        <v>15615.94</v>
      </c>
    </row>
    <row r="292" spans="1:13" x14ac:dyDescent="0.25">
      <c r="A292" s="23" t="s">
        <v>105</v>
      </c>
      <c r="B292" s="23" t="s">
        <v>16</v>
      </c>
      <c r="C292" s="23" t="s">
        <v>19</v>
      </c>
      <c r="D292" s="63" t="s">
        <v>120</v>
      </c>
      <c r="E292" s="24"/>
      <c r="F292" s="25"/>
      <c r="G292" s="25"/>
      <c r="H292" s="25"/>
      <c r="I292" s="25"/>
      <c r="J292" s="62"/>
      <c r="K292" s="62">
        <f>J295</f>
        <v>3</v>
      </c>
      <c r="L292" s="62">
        <v>236</v>
      </c>
      <c r="M292" s="62">
        <f>ROUND(K292*L292,2)</f>
        <v>708</v>
      </c>
    </row>
    <row r="293" spans="1:13" ht="114.75" x14ac:dyDescent="0.25">
      <c r="D293" s="60" t="s">
        <v>297</v>
      </c>
    </row>
    <row r="294" spans="1:13" hidden="1" x14ac:dyDescent="0.25">
      <c r="D294" s="61"/>
      <c r="F294" s="59">
        <v>3</v>
      </c>
      <c r="G294" s="67">
        <v>0</v>
      </c>
      <c r="H294" s="67">
        <v>0</v>
      </c>
      <c r="I294" s="67">
        <v>0</v>
      </c>
      <c r="J294" s="67">
        <f>OR(F294&lt;&gt;0,G294&lt;&gt;0,H294&lt;&gt;0,I294&lt;&gt;0)*(F294 + (F294 = 0))*(G294 + (G294 = 0))*(H294 + (H294 = 0))*(I294 + (I294 = 0))</f>
        <v>3</v>
      </c>
    </row>
    <row r="295" spans="1:13" hidden="1" x14ac:dyDescent="0.25">
      <c r="D295" s="61"/>
      <c r="F295" s="59"/>
      <c r="G295" s="67"/>
      <c r="H295" s="67"/>
      <c r="I295" s="67"/>
      <c r="J295" s="67">
        <f>SUM(J294)</f>
        <v>3</v>
      </c>
    </row>
    <row r="296" spans="1:13" x14ac:dyDescent="0.25">
      <c r="A296" s="23" t="s">
        <v>106</v>
      </c>
      <c r="B296" s="23" t="s">
        <v>16</v>
      </c>
      <c r="C296" s="23" t="s">
        <v>19</v>
      </c>
      <c r="D296" s="63" t="s">
        <v>262</v>
      </c>
      <c r="E296" s="24"/>
      <c r="F296" s="25"/>
      <c r="G296" s="25"/>
      <c r="H296" s="25"/>
      <c r="I296" s="25"/>
      <c r="J296" s="62"/>
      <c r="K296" s="62">
        <f>J299</f>
        <v>1</v>
      </c>
      <c r="L296" s="62">
        <v>42</v>
      </c>
      <c r="M296" s="62">
        <f>ROUND(K296*L296,2)</f>
        <v>42</v>
      </c>
    </row>
    <row r="297" spans="1:13" ht="63.75" x14ac:dyDescent="0.25">
      <c r="D297" s="60" t="s">
        <v>298</v>
      </c>
    </row>
    <row r="298" spans="1:13" hidden="1" x14ac:dyDescent="0.25">
      <c r="D298" s="60"/>
      <c r="F298" s="61">
        <v>1</v>
      </c>
      <c r="G298" s="67">
        <v>0</v>
      </c>
      <c r="H298" s="67">
        <v>0</v>
      </c>
      <c r="I298" s="67">
        <v>0</v>
      </c>
      <c r="J298" s="67">
        <f>OR(F298&lt;&gt;0,G298&lt;&gt;0,H298&lt;&gt;0,I298&lt;&gt;0)*(F298 + (F298 = 0))*(G298 + (G298 = 0))*(H298 + (H298 = 0))*(I298 + (I298 = 0))</f>
        <v>1</v>
      </c>
    </row>
    <row r="299" spans="1:13" hidden="1" x14ac:dyDescent="0.25">
      <c r="D299" s="60"/>
      <c r="G299" s="67"/>
      <c r="H299" s="67"/>
      <c r="I299" s="67"/>
      <c r="J299" s="67">
        <f>SUM(J298)</f>
        <v>1</v>
      </c>
    </row>
    <row r="300" spans="1:13" x14ac:dyDescent="0.25">
      <c r="A300" s="23" t="s">
        <v>107</v>
      </c>
      <c r="B300" s="23" t="s">
        <v>16</v>
      </c>
      <c r="C300" s="23" t="s">
        <v>19</v>
      </c>
      <c r="D300" s="63" t="s">
        <v>260</v>
      </c>
      <c r="E300" s="24"/>
      <c r="F300" s="25"/>
      <c r="G300" s="25"/>
      <c r="H300" s="25"/>
      <c r="I300" s="25"/>
      <c r="J300" s="62"/>
      <c r="K300" s="62">
        <f>J303</f>
        <v>4</v>
      </c>
      <c r="L300" s="62">
        <v>42</v>
      </c>
      <c r="M300" s="62">
        <f>ROUND(K300*L300,2)</f>
        <v>168</v>
      </c>
    </row>
    <row r="301" spans="1:13" ht="63.75" x14ac:dyDescent="0.25">
      <c r="D301" s="60" t="s">
        <v>300</v>
      </c>
    </row>
    <row r="302" spans="1:13" hidden="1" x14ac:dyDescent="0.25">
      <c r="D302" s="60"/>
      <c r="F302" s="61">
        <v>4</v>
      </c>
      <c r="G302" s="67">
        <v>0</v>
      </c>
      <c r="H302" s="67">
        <v>0</v>
      </c>
      <c r="I302" s="67">
        <v>0</v>
      </c>
      <c r="J302" s="67">
        <f>OR(F302&lt;&gt;0,G302&lt;&gt;0,H302&lt;&gt;0,I302&lt;&gt;0)*(F302 + (F302 = 0))*(G302 + (G302 = 0))*(H302 + (H302 = 0))*(I302 + (I302 = 0))</f>
        <v>4</v>
      </c>
    </row>
    <row r="303" spans="1:13" hidden="1" x14ac:dyDescent="0.25">
      <c r="D303" s="60"/>
      <c r="G303" s="67"/>
      <c r="H303" s="67"/>
      <c r="I303" s="67"/>
      <c r="J303" s="67">
        <f>SUM(J302)</f>
        <v>4</v>
      </c>
    </row>
    <row r="304" spans="1:13" x14ac:dyDescent="0.25">
      <c r="A304" s="23" t="s">
        <v>108</v>
      </c>
      <c r="B304" s="23" t="s">
        <v>16</v>
      </c>
      <c r="C304" s="23" t="s">
        <v>19</v>
      </c>
      <c r="D304" s="63" t="s">
        <v>131</v>
      </c>
      <c r="E304" s="24"/>
      <c r="F304" s="25"/>
      <c r="G304" s="25"/>
      <c r="H304" s="25"/>
      <c r="I304" s="25"/>
      <c r="J304" s="62"/>
      <c r="K304" s="62">
        <f>J307</f>
        <v>1</v>
      </c>
      <c r="L304" s="62">
        <v>40</v>
      </c>
      <c r="M304" s="62">
        <f>ROUND(K304*L304,2)</f>
        <v>40</v>
      </c>
    </row>
    <row r="305" spans="1:13" ht="38.25" x14ac:dyDescent="0.25">
      <c r="D305" s="60" t="s">
        <v>299</v>
      </c>
    </row>
    <row r="306" spans="1:13" hidden="1" x14ac:dyDescent="0.25">
      <c r="D306" s="61"/>
      <c r="F306" s="61">
        <v>1</v>
      </c>
      <c r="G306" s="67">
        <v>0</v>
      </c>
      <c r="H306" s="67">
        <v>0</v>
      </c>
      <c r="I306" s="67">
        <v>0</v>
      </c>
      <c r="J306" s="67">
        <f>OR(F306&lt;&gt;0,G306&lt;&gt;0,H306&lt;&gt;0,I306&lt;&gt;0)*(F306 + (F306 = 0))*(G306 + (G306 = 0))*(H306 + (H306 = 0))*(I306 + (I306 = 0))</f>
        <v>1</v>
      </c>
    </row>
    <row r="307" spans="1:13" hidden="1" x14ac:dyDescent="0.25">
      <c r="D307" s="61"/>
      <c r="G307" s="67"/>
      <c r="H307" s="67"/>
      <c r="I307" s="67"/>
      <c r="J307" s="67">
        <f>SUM(J306)</f>
        <v>1</v>
      </c>
    </row>
    <row r="308" spans="1:13" x14ac:dyDescent="0.25">
      <c r="A308" s="23" t="s">
        <v>109</v>
      </c>
      <c r="B308" s="23" t="s">
        <v>16</v>
      </c>
      <c r="C308" s="23" t="s">
        <v>19</v>
      </c>
      <c r="D308" s="63" t="s">
        <v>130</v>
      </c>
      <c r="E308" s="24"/>
      <c r="F308" s="25"/>
      <c r="G308" s="25"/>
      <c r="H308" s="25"/>
      <c r="I308" s="25"/>
      <c r="J308" s="62"/>
      <c r="K308" s="62">
        <f>J311</f>
        <v>4</v>
      </c>
      <c r="L308" s="62">
        <v>10</v>
      </c>
      <c r="M308" s="62">
        <f>ROUND(K308*L308,2)</f>
        <v>40</v>
      </c>
    </row>
    <row r="309" spans="1:13" ht="38.25" x14ac:dyDescent="0.25">
      <c r="D309" s="60" t="s">
        <v>327</v>
      </c>
    </row>
    <row r="310" spans="1:13" hidden="1" x14ac:dyDescent="0.25">
      <c r="D310" s="61"/>
      <c r="F310" s="61">
        <v>4</v>
      </c>
      <c r="G310" s="67">
        <v>0</v>
      </c>
      <c r="H310" s="67">
        <v>0</v>
      </c>
      <c r="I310" s="67">
        <v>0</v>
      </c>
      <c r="J310" s="67">
        <f>OR(F310&lt;&gt;0,G310&lt;&gt;0,H310&lt;&gt;0,I310&lt;&gt;0)*(F310 + (F310 = 0))*(G310 + (G310 = 0))*(H310 + (H310 = 0))*(I310 + (I310 = 0))</f>
        <v>4</v>
      </c>
    </row>
    <row r="311" spans="1:13" hidden="1" x14ac:dyDescent="0.25">
      <c r="D311" s="61"/>
      <c r="G311" s="67"/>
      <c r="H311" s="67"/>
      <c r="I311" s="67"/>
      <c r="J311" s="67">
        <f>SUM(J310)</f>
        <v>4</v>
      </c>
    </row>
    <row r="312" spans="1:13" x14ac:dyDescent="0.25">
      <c r="A312" s="23" t="s">
        <v>110</v>
      </c>
      <c r="B312" s="23" t="s">
        <v>16</v>
      </c>
      <c r="C312" s="23" t="s">
        <v>19</v>
      </c>
      <c r="D312" s="63" t="s">
        <v>337</v>
      </c>
      <c r="E312" s="24"/>
      <c r="F312" s="25"/>
      <c r="G312" s="25"/>
      <c r="H312" s="25"/>
      <c r="I312" s="25"/>
      <c r="J312" s="62"/>
      <c r="K312" s="62">
        <f>J315</f>
        <v>2</v>
      </c>
      <c r="L312" s="62">
        <v>26.9</v>
      </c>
      <c r="M312" s="62">
        <f>ROUND(K312*L312,2)</f>
        <v>53.8</v>
      </c>
    </row>
    <row r="313" spans="1:13" ht="63.75" x14ac:dyDescent="0.25">
      <c r="D313" s="60" t="s">
        <v>338</v>
      </c>
      <c r="G313" s="67"/>
      <c r="H313" s="67"/>
      <c r="I313" s="67"/>
      <c r="J313" s="67"/>
    </row>
    <row r="314" spans="1:13" hidden="1" x14ac:dyDescent="0.25">
      <c r="D314" s="61"/>
      <c r="F314" s="61">
        <v>2</v>
      </c>
      <c r="G314" s="67">
        <v>0</v>
      </c>
      <c r="H314" s="67">
        <v>0</v>
      </c>
      <c r="I314" s="67">
        <v>0</v>
      </c>
      <c r="J314" s="67">
        <f>OR(F314&lt;&gt;0,G314&lt;&gt;0,H314&lt;&gt;0,I314&lt;&gt;0)*(F314 + (F314 = 0))*(G314 + (G314 = 0))*(H314 + (H314 = 0))*(I314 + (I314 = 0))</f>
        <v>2</v>
      </c>
    </row>
    <row r="315" spans="1:13" hidden="1" x14ac:dyDescent="0.25">
      <c r="D315" s="61"/>
      <c r="G315" s="67"/>
      <c r="H315" s="67"/>
      <c r="I315" s="67"/>
      <c r="J315" s="67">
        <f>SUM(J314)</f>
        <v>2</v>
      </c>
    </row>
    <row r="316" spans="1:13" ht="25.5" x14ac:dyDescent="0.25">
      <c r="A316" s="23" t="s">
        <v>111</v>
      </c>
      <c r="B316" s="23" t="s">
        <v>16</v>
      </c>
      <c r="C316" s="23" t="s">
        <v>19</v>
      </c>
      <c r="D316" s="63" t="s">
        <v>30</v>
      </c>
      <c r="E316" s="24"/>
      <c r="F316" s="25"/>
      <c r="G316" s="25"/>
      <c r="H316" s="25"/>
      <c r="I316" s="25"/>
      <c r="J316" s="62"/>
      <c r="K316" s="62">
        <f>J319</f>
        <v>1</v>
      </c>
      <c r="L316" s="62">
        <v>110</v>
      </c>
      <c r="M316" s="62">
        <f>ROUND(K316*L316,2)</f>
        <v>110</v>
      </c>
    </row>
    <row r="317" spans="1:13" ht="51" x14ac:dyDescent="0.25">
      <c r="D317" s="60" t="s">
        <v>286</v>
      </c>
    </row>
    <row r="318" spans="1:13" hidden="1" x14ac:dyDescent="0.25">
      <c r="D318" s="61"/>
      <c r="F318" s="61">
        <v>1</v>
      </c>
      <c r="G318" s="67">
        <v>0</v>
      </c>
      <c r="H318" s="67">
        <v>0</v>
      </c>
      <c r="I318" s="67">
        <v>0</v>
      </c>
      <c r="J318" s="67">
        <f>OR(F318&lt;&gt;0,G318&lt;&gt;0,H318&lt;&gt;0,I318&lt;&gt;0)*(F318 + (F318 = 0))*(G318 + (G318 = 0))*(H318 + (H318 = 0))*(I318 + (I318 = 0))</f>
        <v>1</v>
      </c>
    </row>
    <row r="319" spans="1:13" hidden="1" x14ac:dyDescent="0.25">
      <c r="D319" s="61"/>
      <c r="G319" s="67"/>
      <c r="H319" s="67"/>
      <c r="I319" s="67"/>
      <c r="J319" s="67">
        <f>SUM(J318)</f>
        <v>1</v>
      </c>
    </row>
    <row r="320" spans="1:13" x14ac:dyDescent="0.25">
      <c r="A320" s="23" t="s">
        <v>160</v>
      </c>
      <c r="B320" s="23" t="s">
        <v>16</v>
      </c>
      <c r="C320" s="23" t="s">
        <v>19</v>
      </c>
      <c r="D320" s="63" t="s">
        <v>29</v>
      </c>
      <c r="E320" s="24"/>
      <c r="F320" s="25"/>
      <c r="G320" s="25"/>
      <c r="H320" s="25"/>
      <c r="I320" s="25"/>
      <c r="J320" s="62"/>
      <c r="K320" s="62">
        <f>J323</f>
        <v>1</v>
      </c>
      <c r="L320" s="62">
        <v>95</v>
      </c>
      <c r="M320" s="62">
        <f>ROUND(K320*L320,2)</f>
        <v>95</v>
      </c>
    </row>
    <row r="321" spans="1:13" ht="51" x14ac:dyDescent="0.25">
      <c r="D321" s="60" t="s">
        <v>31</v>
      </c>
    </row>
    <row r="322" spans="1:13" hidden="1" x14ac:dyDescent="0.25">
      <c r="D322" s="61"/>
      <c r="F322" s="61">
        <v>1</v>
      </c>
      <c r="G322" s="67">
        <v>0</v>
      </c>
      <c r="H322" s="67">
        <v>0</v>
      </c>
      <c r="I322" s="67">
        <v>0</v>
      </c>
      <c r="J322" s="67">
        <f>OR(F322&lt;&gt;0,G322&lt;&gt;0,H322&lt;&gt;0,I322&lt;&gt;0)*(F322 + (F322 = 0))*(G322 + (G322 = 0))*(H322 + (H322 = 0))*(I322 + (I322 = 0))</f>
        <v>1</v>
      </c>
    </row>
    <row r="323" spans="1:13" hidden="1" x14ac:dyDescent="0.25">
      <c r="D323" s="61"/>
      <c r="G323" s="67"/>
      <c r="H323" s="67"/>
      <c r="I323" s="67"/>
      <c r="J323" s="67">
        <f>SUM(J322)</f>
        <v>1</v>
      </c>
    </row>
    <row r="324" spans="1:13" x14ac:dyDescent="0.25">
      <c r="A324" s="23" t="s">
        <v>161</v>
      </c>
      <c r="B324" s="23" t="s">
        <v>16</v>
      </c>
      <c r="C324" s="23" t="s">
        <v>19</v>
      </c>
      <c r="D324" s="63" t="s">
        <v>39</v>
      </c>
      <c r="E324" s="24"/>
      <c r="F324" s="25"/>
      <c r="G324" s="25"/>
      <c r="H324" s="25"/>
      <c r="I324" s="25"/>
      <c r="J324" s="62"/>
      <c r="K324" s="62">
        <f>J327</f>
        <v>1</v>
      </c>
      <c r="L324" s="62">
        <v>90</v>
      </c>
      <c r="M324" s="62">
        <f>ROUND(K324*L324,2)</f>
        <v>90</v>
      </c>
    </row>
    <row r="325" spans="1:13" ht="49.5" customHeight="1" x14ac:dyDescent="0.25">
      <c r="D325" s="60" t="s">
        <v>132</v>
      </c>
    </row>
    <row r="326" spans="1:13" hidden="1" x14ac:dyDescent="0.25">
      <c r="D326" s="61"/>
      <c r="F326" s="61">
        <v>1</v>
      </c>
      <c r="G326" s="67">
        <v>0</v>
      </c>
      <c r="H326" s="67">
        <v>0</v>
      </c>
      <c r="I326" s="67">
        <v>0</v>
      </c>
      <c r="J326" s="67">
        <f>OR(F326&lt;&gt;0,G326&lt;&gt;0,H326&lt;&gt;0,I326&lt;&gt;0)*(F326 + (F326 = 0))*(G326 + (G326 = 0))*(H326 + (H326 = 0))*(I326 + (I326 = 0))</f>
        <v>1</v>
      </c>
    </row>
    <row r="327" spans="1:13" hidden="1" x14ac:dyDescent="0.25">
      <c r="D327" s="61"/>
      <c r="G327" s="67"/>
      <c r="H327" s="67"/>
      <c r="I327" s="67"/>
      <c r="J327" s="67">
        <f>SUM(J326)</f>
        <v>1</v>
      </c>
    </row>
    <row r="328" spans="1:13" x14ac:dyDescent="0.25">
      <c r="A328" s="23" t="s">
        <v>289</v>
      </c>
      <c r="B328" s="23" t="s">
        <v>16</v>
      </c>
      <c r="C328" s="23" t="s">
        <v>19</v>
      </c>
      <c r="D328" s="63" t="s">
        <v>296</v>
      </c>
      <c r="E328" s="24"/>
      <c r="F328" s="25"/>
      <c r="G328" s="25"/>
      <c r="H328" s="25"/>
      <c r="I328" s="25"/>
      <c r="J328" s="62"/>
      <c r="K328" s="62">
        <f>J331</f>
        <v>2</v>
      </c>
      <c r="L328" s="62">
        <v>150.53</v>
      </c>
      <c r="M328" s="62">
        <f>ROUND(K328*L328,2)</f>
        <v>301.06</v>
      </c>
    </row>
    <row r="329" spans="1:13" ht="114.75" x14ac:dyDescent="0.25">
      <c r="D329" s="60" t="s">
        <v>301</v>
      </c>
    </row>
    <row r="330" spans="1:13" hidden="1" x14ac:dyDescent="0.25">
      <c r="D330" s="61"/>
      <c r="F330" s="61">
        <v>2</v>
      </c>
      <c r="G330" s="67">
        <v>0</v>
      </c>
      <c r="H330" s="67">
        <v>0</v>
      </c>
      <c r="I330" s="67">
        <v>0</v>
      </c>
      <c r="J330" s="67">
        <f>OR(F330&lt;&gt;0,G330&lt;&gt;0,H330&lt;&gt;0,I330&lt;&gt;0)*(F330 + (F330 = 0))*(G330 + (G330 = 0))*(H330 + (H330 = 0))*(I330 + (I330 = 0))</f>
        <v>2</v>
      </c>
    </row>
    <row r="331" spans="1:13" hidden="1" x14ac:dyDescent="0.25">
      <c r="D331" s="61"/>
      <c r="G331" s="67"/>
      <c r="H331" s="67"/>
      <c r="I331" s="67"/>
      <c r="J331" s="67">
        <f>SUM(J330)</f>
        <v>2</v>
      </c>
    </row>
    <row r="332" spans="1:13" x14ac:dyDescent="0.25">
      <c r="A332" s="23" t="s">
        <v>290</v>
      </c>
      <c r="B332" s="23" t="s">
        <v>16</v>
      </c>
      <c r="C332" s="23" t="s">
        <v>19</v>
      </c>
      <c r="D332" s="63" t="s">
        <v>266</v>
      </c>
      <c r="E332" s="24"/>
      <c r="F332" s="25"/>
      <c r="G332" s="25"/>
      <c r="H332" s="25"/>
      <c r="I332" s="25"/>
      <c r="J332" s="62"/>
      <c r="K332" s="62">
        <f>J335</f>
        <v>1</v>
      </c>
      <c r="L332" s="62">
        <v>244.42</v>
      </c>
      <c r="M332" s="62">
        <f>ROUND(K332*L332,2)</f>
        <v>244.42</v>
      </c>
    </row>
    <row r="333" spans="1:13" ht="102" x14ac:dyDescent="0.25">
      <c r="D333" s="60" t="s">
        <v>302</v>
      </c>
      <c r="G333" s="67"/>
      <c r="H333" s="67"/>
      <c r="I333" s="67"/>
      <c r="J333" s="67"/>
    </row>
    <row r="334" spans="1:13" hidden="1" x14ac:dyDescent="0.25">
      <c r="F334" s="59">
        <v>1</v>
      </c>
      <c r="G334" s="67">
        <v>0</v>
      </c>
      <c r="H334" s="67">
        <v>0</v>
      </c>
      <c r="I334" s="67">
        <v>0</v>
      </c>
      <c r="J334" s="67">
        <f>OR(F334&lt;&gt;0,G334&lt;&gt;0,H334&lt;&gt;0,I334&lt;&gt;0)*(F334 + (F334 = 0))*(G334 + (G334 = 0))*(H334 + (H334 = 0))*(I334 + (I334 = 0))</f>
        <v>1</v>
      </c>
    </row>
    <row r="335" spans="1:13" hidden="1" x14ac:dyDescent="0.25">
      <c r="G335" s="67"/>
      <c r="H335" s="67"/>
      <c r="I335" s="67"/>
      <c r="J335" s="67">
        <f>SUM(J334)</f>
        <v>1</v>
      </c>
    </row>
    <row r="336" spans="1:13" x14ac:dyDescent="0.25">
      <c r="A336" s="23" t="s">
        <v>162</v>
      </c>
      <c r="B336" s="23" t="s">
        <v>16</v>
      </c>
      <c r="C336" s="23" t="s">
        <v>19</v>
      </c>
      <c r="D336" s="63" t="s">
        <v>267</v>
      </c>
      <c r="E336" s="24"/>
      <c r="F336" s="25"/>
      <c r="G336" s="25"/>
      <c r="H336" s="25"/>
      <c r="I336" s="25"/>
      <c r="J336" s="62"/>
      <c r="K336" s="62">
        <f>J339</f>
        <v>1</v>
      </c>
      <c r="L336" s="62">
        <v>173.99</v>
      </c>
      <c r="M336" s="62">
        <f>ROUND(K336*L336,2)</f>
        <v>173.99</v>
      </c>
    </row>
    <row r="337" spans="1:13" ht="114.75" x14ac:dyDescent="0.25">
      <c r="D337" s="60" t="s">
        <v>303</v>
      </c>
      <c r="G337" s="67"/>
      <c r="H337" s="67"/>
      <c r="I337" s="67"/>
      <c r="J337" s="67"/>
    </row>
    <row r="338" spans="1:13" hidden="1" x14ac:dyDescent="0.25">
      <c r="F338" s="59">
        <v>1</v>
      </c>
      <c r="G338" s="67">
        <v>0</v>
      </c>
      <c r="H338" s="67">
        <v>0</v>
      </c>
      <c r="I338" s="67">
        <v>0</v>
      </c>
      <c r="J338" s="67">
        <f>OR(F338&lt;&gt;0,G338&lt;&gt;0,H338&lt;&gt;0,I338&lt;&gt;0)*(F338 + (F338 = 0))*(G338 + (G338 = 0))*(H338 + (H338 = 0))*(I338 + (I338 = 0))</f>
        <v>1</v>
      </c>
    </row>
    <row r="339" spans="1:13" hidden="1" x14ac:dyDescent="0.25">
      <c r="D339" s="61"/>
      <c r="G339" s="67"/>
      <c r="H339" s="67"/>
      <c r="I339" s="67"/>
      <c r="J339" s="67">
        <f>SUM(J338)</f>
        <v>1</v>
      </c>
    </row>
    <row r="340" spans="1:13" x14ac:dyDescent="0.25">
      <c r="A340" s="23" t="s">
        <v>163</v>
      </c>
      <c r="B340" s="23" t="s">
        <v>16</v>
      </c>
      <c r="C340" s="23" t="s">
        <v>19</v>
      </c>
      <c r="D340" s="63" t="s">
        <v>117</v>
      </c>
      <c r="E340" s="24"/>
      <c r="F340" s="25"/>
      <c r="G340" s="25"/>
      <c r="H340" s="25"/>
      <c r="I340" s="25"/>
      <c r="J340" s="62"/>
      <c r="K340" s="62">
        <f>J343</f>
        <v>3</v>
      </c>
      <c r="L340" s="62">
        <v>196</v>
      </c>
      <c r="M340" s="62">
        <f>ROUND(K340*L340,2)</f>
        <v>588</v>
      </c>
    </row>
    <row r="341" spans="1:13" ht="178.5" x14ac:dyDescent="0.25">
      <c r="D341" s="69" t="s">
        <v>308</v>
      </c>
    </row>
    <row r="342" spans="1:13" hidden="1" x14ac:dyDescent="0.25">
      <c r="D342" s="61"/>
      <c r="F342" s="59">
        <v>3</v>
      </c>
      <c r="G342" s="67">
        <v>0</v>
      </c>
      <c r="H342" s="67">
        <v>0</v>
      </c>
      <c r="I342" s="67">
        <v>0</v>
      </c>
      <c r="J342" s="67">
        <f>OR(F342&lt;&gt;0,G342&lt;&gt;0,H342&lt;&gt;0,I342&lt;&gt;0)*(F342 + (F342 = 0))*(G342 + (G342 = 0))*(H342 + (H342 = 0))*(I342 + (I342 = 0))</f>
        <v>3</v>
      </c>
    </row>
    <row r="343" spans="1:13" hidden="1" x14ac:dyDescent="0.25">
      <c r="D343" s="61"/>
      <c r="G343" s="67"/>
      <c r="H343" s="67"/>
      <c r="I343" s="67"/>
      <c r="J343" s="67">
        <f>SUM(J342)</f>
        <v>3</v>
      </c>
    </row>
    <row r="344" spans="1:13" x14ac:dyDescent="0.25">
      <c r="A344" s="23" t="s">
        <v>164</v>
      </c>
      <c r="B344" s="23" t="s">
        <v>16</v>
      </c>
      <c r="C344" s="23" t="s">
        <v>19</v>
      </c>
      <c r="D344" s="63" t="s">
        <v>118</v>
      </c>
      <c r="E344" s="24"/>
      <c r="F344" s="25"/>
      <c r="G344" s="25"/>
      <c r="H344" s="25"/>
      <c r="I344" s="25"/>
      <c r="J344" s="62"/>
      <c r="K344" s="62">
        <f>J347</f>
        <v>3</v>
      </c>
      <c r="L344" s="62">
        <v>366.61</v>
      </c>
      <c r="M344" s="62">
        <f>ROUND(K344*L344,2)</f>
        <v>1099.83</v>
      </c>
    </row>
    <row r="345" spans="1:13" ht="165.75" x14ac:dyDescent="0.25">
      <c r="D345" s="69" t="s">
        <v>304</v>
      </c>
    </row>
    <row r="346" spans="1:13" hidden="1" x14ac:dyDescent="0.25">
      <c r="D346" s="61"/>
      <c r="F346" s="59">
        <v>3</v>
      </c>
      <c r="G346" s="67">
        <v>0</v>
      </c>
      <c r="H346" s="67">
        <v>0</v>
      </c>
      <c r="I346" s="67">
        <v>0</v>
      </c>
      <c r="J346" s="67">
        <f>OR(F346&lt;&gt;0,G346&lt;&gt;0,H346&lt;&gt;0,I346&lt;&gt;0)*(F346 + (F346 = 0))*(G346 + (G346 = 0))*(H346 + (H346 = 0))*(I346 + (I346 = 0))</f>
        <v>3</v>
      </c>
    </row>
    <row r="347" spans="1:13" hidden="1" x14ac:dyDescent="0.25">
      <c r="D347" s="61"/>
      <c r="G347" s="67"/>
      <c r="H347" s="67"/>
      <c r="I347" s="67"/>
      <c r="J347" s="67">
        <f>SUM(J346)</f>
        <v>3</v>
      </c>
    </row>
    <row r="348" spans="1:13" x14ac:dyDescent="0.25">
      <c r="A348" s="23" t="s">
        <v>165</v>
      </c>
      <c r="B348" s="23" t="s">
        <v>16</v>
      </c>
      <c r="C348" s="23" t="s">
        <v>19</v>
      </c>
      <c r="D348" s="35" t="s">
        <v>123</v>
      </c>
      <c r="E348" s="24"/>
      <c r="F348" s="25"/>
      <c r="G348" s="25"/>
      <c r="H348" s="25"/>
      <c r="I348" s="25"/>
      <c r="J348" s="62"/>
      <c r="K348" s="62">
        <f>J351</f>
        <v>3</v>
      </c>
      <c r="L348" s="62">
        <v>153.77000000000001</v>
      </c>
      <c r="M348" s="62">
        <f>ROUND(K348*L348,2)</f>
        <v>461.31</v>
      </c>
    </row>
    <row r="349" spans="1:13" ht="127.5" x14ac:dyDescent="0.25">
      <c r="D349" s="69" t="s">
        <v>307</v>
      </c>
    </row>
    <row r="350" spans="1:13" hidden="1" x14ac:dyDescent="0.25">
      <c r="D350" s="61"/>
      <c r="F350" s="61">
        <v>3</v>
      </c>
      <c r="G350" s="67">
        <v>0</v>
      </c>
      <c r="H350" s="67">
        <v>0</v>
      </c>
      <c r="I350" s="67">
        <v>0</v>
      </c>
      <c r="J350" s="67">
        <f>OR(F350&lt;&gt;0,G350&lt;&gt;0,H350&lt;&gt;0,I350&lt;&gt;0)*(F350 + (F350 = 0))*(G350 + (G350 = 0))*(H350 + (H350 = 0))*(I350 + (I350 = 0))</f>
        <v>3</v>
      </c>
    </row>
    <row r="351" spans="1:13" hidden="1" x14ac:dyDescent="0.25">
      <c r="D351" s="61"/>
      <c r="G351" s="67"/>
      <c r="H351" s="67"/>
      <c r="I351" s="67"/>
      <c r="J351" s="67">
        <f>SUM(J350)</f>
        <v>3</v>
      </c>
    </row>
    <row r="352" spans="1:13" x14ac:dyDescent="0.25">
      <c r="A352" s="23" t="s">
        <v>166</v>
      </c>
      <c r="B352" s="23" t="s">
        <v>16</v>
      </c>
      <c r="C352" s="23" t="s">
        <v>19</v>
      </c>
      <c r="D352" s="63" t="s">
        <v>305</v>
      </c>
      <c r="E352" s="24"/>
      <c r="F352" s="25"/>
      <c r="G352" s="25"/>
      <c r="H352" s="25"/>
      <c r="I352" s="25"/>
      <c r="J352" s="62"/>
      <c r="K352" s="62">
        <f>J355</f>
        <v>1</v>
      </c>
      <c r="L352" s="62">
        <v>203.28</v>
      </c>
      <c r="M352" s="62">
        <f>ROUND(K352*L352,2)</f>
        <v>203.28</v>
      </c>
    </row>
    <row r="353" spans="1:13" ht="73.5" customHeight="1" x14ac:dyDescent="0.25">
      <c r="D353" s="69" t="s">
        <v>306</v>
      </c>
    </row>
    <row r="354" spans="1:13" hidden="1" x14ac:dyDescent="0.25">
      <c r="D354" s="61"/>
      <c r="F354" s="59">
        <v>1</v>
      </c>
      <c r="G354" s="67">
        <v>0</v>
      </c>
      <c r="H354" s="67">
        <v>0</v>
      </c>
      <c r="I354" s="67">
        <v>0</v>
      </c>
      <c r="J354" s="67">
        <f>OR(F354&lt;&gt;0,G354&lt;&gt;0,H354&lt;&gt;0,I354&lt;&gt;0)*(F354 + (F354 = 0))*(G354 + (G354 = 0))*(H354 + (H354 = 0))*(I354 + (I354 = 0))</f>
        <v>1</v>
      </c>
    </row>
    <row r="355" spans="1:13" hidden="1" x14ac:dyDescent="0.25">
      <c r="D355" s="61"/>
      <c r="G355" s="67"/>
      <c r="H355" s="67"/>
      <c r="I355" s="67"/>
      <c r="J355" s="67">
        <f>SUM(J354)</f>
        <v>1</v>
      </c>
    </row>
    <row r="356" spans="1:13" x14ac:dyDescent="0.25">
      <c r="A356" s="23" t="s">
        <v>167</v>
      </c>
      <c r="B356" s="23" t="s">
        <v>16</v>
      </c>
      <c r="C356" s="23" t="s">
        <v>19</v>
      </c>
      <c r="D356" s="63" t="s">
        <v>121</v>
      </c>
      <c r="E356" s="24"/>
      <c r="F356" s="25"/>
      <c r="G356" s="25"/>
      <c r="H356" s="25"/>
      <c r="I356" s="25"/>
      <c r="J356" s="62"/>
      <c r="K356" s="62">
        <f>J359</f>
        <v>1</v>
      </c>
      <c r="L356" s="62">
        <v>1140</v>
      </c>
      <c r="M356" s="62">
        <f>ROUND(K356*L356,2)</f>
        <v>1140</v>
      </c>
    </row>
    <row r="357" spans="1:13" ht="89.25" customHeight="1" x14ac:dyDescent="0.25">
      <c r="D357" s="69" t="s">
        <v>287</v>
      </c>
      <c r="F357" s="59"/>
    </row>
    <row r="358" spans="1:13" hidden="1" x14ac:dyDescent="0.25">
      <c r="D358" s="61"/>
      <c r="F358" s="61">
        <v>1</v>
      </c>
      <c r="G358" s="67">
        <v>0</v>
      </c>
      <c r="H358" s="67">
        <v>0</v>
      </c>
      <c r="I358" s="67">
        <v>0</v>
      </c>
      <c r="J358" s="67">
        <f>OR(F358&lt;&gt;0,G358&lt;&gt;0,H358&lt;&gt;0,I358&lt;&gt;0)*(F358 + (F358 = 0))*(G358 + (G358 = 0))*(H358 + (H358 = 0))*(I358 + (I358 = 0))</f>
        <v>1</v>
      </c>
    </row>
    <row r="359" spans="1:13" hidden="1" x14ac:dyDescent="0.25">
      <c r="D359" s="61"/>
      <c r="G359" s="67"/>
      <c r="H359" s="67"/>
      <c r="I359" s="67"/>
      <c r="J359" s="67">
        <f>SUM(J358)</f>
        <v>1</v>
      </c>
    </row>
    <row r="360" spans="1:13" x14ac:dyDescent="0.25">
      <c r="A360" s="23" t="s">
        <v>168</v>
      </c>
      <c r="B360" s="23" t="s">
        <v>16</v>
      </c>
      <c r="C360" s="23" t="s">
        <v>19</v>
      </c>
      <c r="D360" s="63" t="s">
        <v>313</v>
      </c>
      <c r="E360" s="24"/>
      <c r="F360" s="25"/>
      <c r="G360" s="25"/>
      <c r="H360" s="25"/>
      <c r="I360" s="25"/>
      <c r="J360" s="62"/>
      <c r="K360" s="62">
        <f>J363</f>
        <v>1</v>
      </c>
      <c r="L360" s="62">
        <v>43.03</v>
      </c>
      <c r="M360" s="62">
        <f>ROUND(K360*L360,2)</f>
        <v>43.03</v>
      </c>
    </row>
    <row r="361" spans="1:13" ht="140.25" x14ac:dyDescent="0.25">
      <c r="D361" s="69" t="s">
        <v>311</v>
      </c>
      <c r="F361" s="59"/>
    </row>
    <row r="362" spans="1:13" hidden="1" x14ac:dyDescent="0.25">
      <c r="D362" s="61"/>
      <c r="F362" s="61">
        <v>1</v>
      </c>
      <c r="G362" s="67">
        <v>0</v>
      </c>
      <c r="H362" s="67">
        <v>0</v>
      </c>
      <c r="I362" s="67">
        <v>0</v>
      </c>
      <c r="J362" s="67">
        <f>OR(F362&lt;&gt;0,G362&lt;&gt;0,H362&lt;&gt;0,I362&lt;&gt;0)*(F362 + (F362 = 0))*(G362 + (G362 = 0))*(H362 + (H362 = 0))*(I362 + (I362 = 0))</f>
        <v>1</v>
      </c>
    </row>
    <row r="363" spans="1:13" hidden="1" x14ac:dyDescent="0.25">
      <c r="D363" s="61"/>
      <c r="G363" s="67"/>
      <c r="H363" s="67"/>
      <c r="I363" s="67"/>
      <c r="J363" s="67">
        <f>SUM(J362)</f>
        <v>1</v>
      </c>
    </row>
    <row r="364" spans="1:13" x14ac:dyDescent="0.25">
      <c r="A364" s="23" t="s">
        <v>176</v>
      </c>
      <c r="B364" s="23" t="s">
        <v>16</v>
      </c>
      <c r="C364" s="23" t="s">
        <v>19</v>
      </c>
      <c r="D364" s="63" t="s">
        <v>126</v>
      </c>
      <c r="E364" s="24"/>
      <c r="F364" s="25"/>
      <c r="G364" s="25"/>
      <c r="H364" s="25"/>
      <c r="I364" s="25"/>
      <c r="J364" s="62"/>
      <c r="K364" s="62">
        <f>J367</f>
        <v>3</v>
      </c>
      <c r="L364" s="62">
        <v>105</v>
      </c>
      <c r="M364" s="62">
        <f>ROUND(K364*L364,2)</f>
        <v>315</v>
      </c>
    </row>
    <row r="365" spans="1:13" ht="51" x14ac:dyDescent="0.25">
      <c r="D365" s="69" t="s">
        <v>309</v>
      </c>
    </row>
    <row r="366" spans="1:13" hidden="1" x14ac:dyDescent="0.25">
      <c r="F366" s="59">
        <v>3</v>
      </c>
      <c r="G366" s="67">
        <v>0</v>
      </c>
      <c r="H366" s="67">
        <v>0</v>
      </c>
      <c r="I366" s="67">
        <v>0</v>
      </c>
      <c r="J366" s="67">
        <f>OR(F366&lt;&gt;0,G366&lt;&gt;0,H366&lt;&gt;0,I366&lt;&gt;0)*(F366 + (F366 = 0))*(G366 + (G366 = 0))*(H366 + (H366 = 0))*(I366 + (I366 = 0))</f>
        <v>3</v>
      </c>
    </row>
    <row r="367" spans="1:13" hidden="1" x14ac:dyDescent="0.25">
      <c r="F367" s="59"/>
      <c r="G367" s="67"/>
      <c r="H367" s="67"/>
      <c r="I367" s="67"/>
      <c r="J367" s="67">
        <f>SUM(J366)</f>
        <v>3</v>
      </c>
    </row>
    <row r="368" spans="1:13" x14ac:dyDescent="0.25">
      <c r="A368" s="23" t="s">
        <v>291</v>
      </c>
      <c r="B368" s="23" t="s">
        <v>16</v>
      </c>
      <c r="C368" s="23" t="s">
        <v>19</v>
      </c>
      <c r="D368" s="63" t="s">
        <v>173</v>
      </c>
      <c r="E368" s="24"/>
      <c r="F368" s="25"/>
      <c r="G368" s="25"/>
      <c r="H368" s="25"/>
      <c r="I368" s="25"/>
      <c r="J368" s="62"/>
      <c r="K368" s="62">
        <f>J371</f>
        <v>3</v>
      </c>
      <c r="L368" s="62">
        <v>0</v>
      </c>
      <c r="M368" s="62">
        <f>ROUND(K368*L368,2)</f>
        <v>0</v>
      </c>
    </row>
    <row r="369" spans="1:13" ht="78.75" customHeight="1" x14ac:dyDescent="0.25">
      <c r="D369" s="36" t="s">
        <v>124</v>
      </c>
    </row>
    <row r="370" spans="1:13" hidden="1" x14ac:dyDescent="0.25">
      <c r="D370" s="36"/>
      <c r="F370" s="61">
        <v>3</v>
      </c>
      <c r="G370" s="67">
        <v>0</v>
      </c>
      <c r="H370" s="67">
        <v>0</v>
      </c>
      <c r="I370" s="67">
        <v>0</v>
      </c>
      <c r="J370" s="67">
        <f>OR(F370&lt;&gt;0,G370&lt;&gt;0,H370&lt;&gt;0,I370&lt;&gt;0)*(F370 + (F370 = 0))*(G370 + (G370 = 0))*(H370 + (H370 = 0))*(I370 + (I370 = 0))</f>
        <v>3</v>
      </c>
    </row>
    <row r="371" spans="1:13" hidden="1" x14ac:dyDescent="0.25">
      <c r="D371" s="36"/>
      <c r="G371" s="67"/>
      <c r="H371" s="67"/>
      <c r="I371" s="67"/>
      <c r="J371" s="67">
        <f>SUM(J370)</f>
        <v>3</v>
      </c>
    </row>
    <row r="372" spans="1:13" x14ac:dyDescent="0.25">
      <c r="A372" s="23" t="s">
        <v>292</v>
      </c>
      <c r="B372" s="32" t="s">
        <v>16</v>
      </c>
      <c r="C372" s="32" t="s">
        <v>19</v>
      </c>
      <c r="D372" s="34" t="s">
        <v>78</v>
      </c>
      <c r="E372" s="3"/>
      <c r="F372" s="3"/>
      <c r="G372" s="3"/>
      <c r="H372" s="3"/>
      <c r="I372" s="3"/>
      <c r="J372" s="3"/>
      <c r="K372" s="62">
        <f>J375</f>
        <v>1</v>
      </c>
      <c r="L372" s="62">
        <v>1050</v>
      </c>
      <c r="M372" s="62">
        <f>ROUND(K372*L372,2)</f>
        <v>1050</v>
      </c>
    </row>
    <row r="373" spans="1:13" ht="89.25" x14ac:dyDescent="0.25">
      <c r="B373" s="30"/>
      <c r="C373" s="30"/>
      <c r="D373" s="60" t="s">
        <v>79</v>
      </c>
      <c r="L373" s="31"/>
    </row>
    <row r="374" spans="1:13" hidden="1" x14ac:dyDescent="0.25">
      <c r="F374" s="66">
        <v>1</v>
      </c>
      <c r="G374" s="67">
        <v>0</v>
      </c>
      <c r="H374" s="67">
        <v>0</v>
      </c>
      <c r="I374" s="67">
        <v>0</v>
      </c>
      <c r="J374" s="67">
        <f>OR(F374&lt;&gt;0,G374&lt;&gt;0,H374&lt;&gt;0,I374&lt;&gt;0)*(F374 + (F374 = 0))*(G374 + (G374 = 0))*(H374 + (H374 = 0))*(I374 + (I374 = 0))</f>
        <v>1</v>
      </c>
    </row>
    <row r="375" spans="1:13" hidden="1" x14ac:dyDescent="0.25">
      <c r="F375" s="66"/>
      <c r="G375" s="67"/>
      <c r="H375" s="67"/>
      <c r="I375" s="67"/>
      <c r="J375" s="67">
        <f>SUM(J374)</f>
        <v>1</v>
      </c>
    </row>
    <row r="376" spans="1:13" x14ac:dyDescent="0.25">
      <c r="A376" s="23" t="s">
        <v>293</v>
      </c>
      <c r="B376" s="23" t="s">
        <v>16</v>
      </c>
      <c r="C376" s="23" t="s">
        <v>19</v>
      </c>
      <c r="D376" s="63" t="s">
        <v>288</v>
      </c>
      <c r="E376" s="24"/>
      <c r="F376" s="25"/>
      <c r="G376" s="25"/>
      <c r="H376" s="25"/>
      <c r="I376" s="25"/>
      <c r="J376" s="25"/>
      <c r="K376" s="62">
        <f>J379</f>
        <v>1</v>
      </c>
      <c r="L376" s="62">
        <v>4950</v>
      </c>
      <c r="M376" s="62">
        <f>ROUND(K376*L376,2)</f>
        <v>4950</v>
      </c>
    </row>
    <row r="377" spans="1:13" ht="255" x14ac:dyDescent="0.25">
      <c r="A377" s="65"/>
      <c r="B377" s="65"/>
      <c r="C377" s="65"/>
      <c r="D377" s="60" t="s">
        <v>264</v>
      </c>
      <c r="E377" s="65"/>
      <c r="F377" s="66"/>
      <c r="G377" s="66"/>
      <c r="H377" s="66"/>
      <c r="I377" s="66"/>
      <c r="J377" s="66"/>
      <c r="K377" s="66"/>
      <c r="L377" s="66"/>
      <c r="M377" s="66"/>
    </row>
    <row r="378" spans="1:13" hidden="1" x14ac:dyDescent="0.25">
      <c r="A378" s="65"/>
      <c r="B378" s="65"/>
      <c r="C378" s="65"/>
      <c r="D378" s="60"/>
      <c r="E378" s="65"/>
      <c r="F378" s="66">
        <v>1</v>
      </c>
      <c r="G378" s="67">
        <v>0</v>
      </c>
      <c r="H378" s="67">
        <v>0</v>
      </c>
      <c r="I378" s="67">
        <v>0</v>
      </c>
      <c r="J378" s="67">
        <f>OR(F378&lt;&gt;0,G378&lt;&gt;0,H378&lt;&gt;0,I378&lt;&gt;0)*(F378 + (F378 = 0))*(G378 + (G378 = 0))*(H378 + (H378 = 0))*(I378 + (I378 = 0))</f>
        <v>1</v>
      </c>
      <c r="K378" s="66"/>
      <c r="L378" s="66"/>
      <c r="M378" s="66"/>
    </row>
    <row r="379" spans="1:13" hidden="1" x14ac:dyDescent="0.25">
      <c r="A379" s="65"/>
      <c r="B379" s="65"/>
      <c r="C379" s="65"/>
      <c r="D379" s="60"/>
      <c r="E379" s="65"/>
      <c r="F379" s="66"/>
      <c r="G379" s="67"/>
      <c r="H379" s="67"/>
      <c r="I379" s="67"/>
      <c r="J379" s="67">
        <f>SUM(J378)</f>
        <v>1</v>
      </c>
      <c r="K379" s="66"/>
      <c r="L379" s="66"/>
      <c r="M379" s="66"/>
    </row>
    <row r="380" spans="1:13" x14ac:dyDescent="0.25">
      <c r="A380" s="23" t="s">
        <v>294</v>
      </c>
      <c r="B380" s="23" t="s">
        <v>16</v>
      </c>
      <c r="C380" s="23" t="s">
        <v>19</v>
      </c>
      <c r="D380" s="63" t="s">
        <v>310</v>
      </c>
      <c r="E380" s="24"/>
      <c r="F380" s="25"/>
      <c r="G380" s="25"/>
      <c r="H380" s="25"/>
      <c r="I380" s="25"/>
      <c r="J380" s="25"/>
      <c r="K380" s="62">
        <f>J383</f>
        <v>1</v>
      </c>
      <c r="L380" s="62">
        <v>3000</v>
      </c>
      <c r="M380" s="62">
        <f>ROUND(K380*L380,2)</f>
        <v>3000</v>
      </c>
    </row>
    <row r="381" spans="1:13" ht="331.5" x14ac:dyDescent="0.25">
      <c r="A381" s="65"/>
      <c r="B381" s="65"/>
      <c r="C381" s="65"/>
      <c r="D381" s="60" t="s">
        <v>277</v>
      </c>
      <c r="E381" s="65"/>
      <c r="F381" s="66"/>
      <c r="G381" s="66"/>
      <c r="H381" s="66"/>
      <c r="I381" s="66"/>
      <c r="J381" s="66"/>
      <c r="K381" s="66"/>
      <c r="L381" s="66"/>
      <c r="M381" s="66"/>
    </row>
    <row r="382" spans="1:13" hidden="1" x14ac:dyDescent="0.25">
      <c r="A382" s="65"/>
      <c r="B382" s="65"/>
      <c r="C382" s="65"/>
      <c r="D382" s="60"/>
      <c r="E382" s="65"/>
      <c r="F382" s="66">
        <v>1</v>
      </c>
      <c r="G382" s="67">
        <v>0</v>
      </c>
      <c r="H382" s="67">
        <v>0</v>
      </c>
      <c r="I382" s="67">
        <v>0</v>
      </c>
      <c r="J382" s="67">
        <f>OR(F382&lt;&gt;0,G382&lt;&gt;0,H382&lt;&gt;0,I382&lt;&gt;0)*(F382 + (F382 = 0))*(G382 + (G382 = 0))*(H382 + (H382 = 0))*(I382 + (I382 = 0))</f>
        <v>1</v>
      </c>
      <c r="K382" s="66"/>
      <c r="L382" s="66"/>
      <c r="M382" s="66"/>
    </row>
    <row r="383" spans="1:13" hidden="1" x14ac:dyDescent="0.25">
      <c r="A383" s="65"/>
      <c r="B383" s="65"/>
      <c r="C383" s="65"/>
      <c r="D383" s="60"/>
      <c r="E383" s="65"/>
      <c r="F383" s="66"/>
      <c r="G383" s="67"/>
      <c r="H383" s="67"/>
      <c r="I383" s="67"/>
      <c r="J383" s="67">
        <f>SUM(J382)</f>
        <v>1</v>
      </c>
      <c r="K383" s="66"/>
      <c r="L383" s="66"/>
      <c r="M383" s="66"/>
    </row>
    <row r="384" spans="1:13" x14ac:dyDescent="0.25">
      <c r="A384" s="23" t="s">
        <v>312</v>
      </c>
      <c r="B384" s="23" t="s">
        <v>16</v>
      </c>
      <c r="C384" s="23" t="s">
        <v>19</v>
      </c>
      <c r="D384" s="63" t="s">
        <v>263</v>
      </c>
      <c r="E384" s="24"/>
      <c r="F384" s="25"/>
      <c r="G384" s="25"/>
      <c r="H384" s="25"/>
      <c r="I384" s="25"/>
      <c r="J384" s="25"/>
      <c r="K384" s="62">
        <f>J387</f>
        <v>1</v>
      </c>
      <c r="L384" s="62">
        <v>624.80999999999995</v>
      </c>
      <c r="M384" s="62">
        <f>ROUND(K384*L384,2)</f>
        <v>624.80999999999995</v>
      </c>
    </row>
    <row r="385" spans="1:13" ht="38.25" x14ac:dyDescent="0.25">
      <c r="A385" s="65"/>
      <c r="B385" s="65"/>
      <c r="C385" s="65"/>
      <c r="D385" s="60" t="s">
        <v>276</v>
      </c>
      <c r="E385" s="65"/>
      <c r="F385" s="66"/>
      <c r="G385" s="66"/>
      <c r="H385" s="66"/>
      <c r="I385" s="66"/>
      <c r="J385" s="66"/>
      <c r="K385" s="66"/>
      <c r="L385" s="66"/>
      <c r="M385" s="66"/>
    </row>
    <row r="386" spans="1:13" hidden="1" x14ac:dyDescent="0.25">
      <c r="A386" s="65"/>
      <c r="B386" s="65"/>
      <c r="C386" s="65"/>
      <c r="D386" s="60"/>
      <c r="E386" s="65"/>
      <c r="F386" s="66">
        <v>1</v>
      </c>
      <c r="G386" s="67">
        <v>0</v>
      </c>
      <c r="H386" s="67">
        <v>0</v>
      </c>
      <c r="I386" s="67">
        <v>0</v>
      </c>
      <c r="J386" s="67">
        <f>OR(F386&lt;&gt;0,G386&lt;&gt;0,H386&lt;&gt;0,I386&lt;&gt;0)*(F386 + (F386 = 0))*(G386 + (G386 = 0))*(H386 + (H386 = 0))*(I386 + (I386 = 0))</f>
        <v>1</v>
      </c>
      <c r="K386" s="66"/>
      <c r="L386" s="66"/>
      <c r="M386" s="66"/>
    </row>
    <row r="387" spans="1:13" hidden="1" x14ac:dyDescent="0.25">
      <c r="A387" s="65"/>
      <c r="B387" s="65"/>
      <c r="C387" s="65"/>
      <c r="D387" s="60"/>
      <c r="E387" s="65"/>
      <c r="F387" s="66"/>
      <c r="G387" s="67"/>
      <c r="H387" s="67"/>
      <c r="I387" s="67"/>
      <c r="J387" s="67">
        <f>SUM(J386)</f>
        <v>1</v>
      </c>
      <c r="K387" s="66"/>
      <c r="L387" s="66"/>
      <c r="M387" s="66"/>
    </row>
    <row r="388" spans="1:13" x14ac:dyDescent="0.25">
      <c r="A388" s="23" t="s">
        <v>339</v>
      </c>
      <c r="B388" s="23" t="s">
        <v>16</v>
      </c>
      <c r="C388" s="23" t="s">
        <v>18</v>
      </c>
      <c r="D388" s="63" t="s">
        <v>25</v>
      </c>
      <c r="E388" s="24"/>
      <c r="F388" s="25"/>
      <c r="G388" s="25"/>
      <c r="H388" s="25"/>
      <c r="I388" s="25"/>
      <c r="J388" s="25"/>
      <c r="K388" s="62">
        <f>J391</f>
        <v>37.020000000000003</v>
      </c>
      <c r="L388" s="62">
        <v>2.0099999999999998</v>
      </c>
      <c r="M388" s="62">
        <f>ROUND(K388*L388,2)</f>
        <v>74.41</v>
      </c>
    </row>
    <row r="389" spans="1:13" ht="63.75" x14ac:dyDescent="0.25">
      <c r="A389" s="65"/>
      <c r="B389" s="65"/>
      <c r="C389" s="65"/>
      <c r="D389" s="60" t="s">
        <v>125</v>
      </c>
      <c r="E389" s="65"/>
      <c r="F389" s="66"/>
      <c r="G389" s="66"/>
      <c r="H389" s="66"/>
      <c r="I389" s="66"/>
      <c r="J389" s="66"/>
      <c r="K389" s="66"/>
      <c r="L389" s="66"/>
      <c r="M389" s="66"/>
    </row>
    <row r="390" spans="1:13" hidden="1" x14ac:dyDescent="0.25">
      <c r="A390" s="65"/>
      <c r="B390" s="65"/>
      <c r="C390" s="65"/>
      <c r="D390" s="60"/>
      <c r="E390" s="65"/>
      <c r="F390" s="66">
        <v>1</v>
      </c>
      <c r="G390" s="67">
        <v>37.020000000000003</v>
      </c>
      <c r="H390" s="67">
        <v>0</v>
      </c>
      <c r="I390" s="67">
        <v>0</v>
      </c>
      <c r="J390" s="67">
        <f>OR(F390&lt;&gt;0,G390&lt;&gt;0,H390&lt;&gt;0,I390&lt;&gt;0)*(F390 + (F390 = 0))*(G390 + (G390 = 0))*(H390 + (H390 = 0))*(I390 + (I390 = 0))</f>
        <v>37.020000000000003</v>
      </c>
      <c r="K390" s="66"/>
      <c r="L390" s="66"/>
      <c r="M390" s="66"/>
    </row>
    <row r="391" spans="1:13" hidden="1" x14ac:dyDescent="0.25">
      <c r="A391" s="65"/>
      <c r="B391" s="65"/>
      <c r="C391" s="65"/>
      <c r="D391" s="60"/>
      <c r="E391" s="65"/>
      <c r="F391" s="66"/>
      <c r="G391" s="67"/>
      <c r="H391" s="67"/>
      <c r="I391" s="67"/>
      <c r="J391" s="67">
        <f>SUM(J390)</f>
        <v>37.020000000000003</v>
      </c>
      <c r="K391" s="66"/>
      <c r="L391" s="66"/>
      <c r="M391" s="66"/>
    </row>
    <row r="392" spans="1:13" x14ac:dyDescent="0.25">
      <c r="A392" s="65"/>
      <c r="B392" s="65"/>
      <c r="C392" s="65"/>
      <c r="D392" s="60"/>
      <c r="E392" s="65"/>
      <c r="F392" s="66"/>
      <c r="G392" s="67"/>
      <c r="H392" s="67"/>
      <c r="I392" s="67"/>
      <c r="J392" s="66"/>
      <c r="K392" s="66"/>
      <c r="L392" s="66"/>
      <c r="M392" s="66"/>
    </row>
    <row r="393" spans="1:13" x14ac:dyDescent="0.25">
      <c r="A393" s="16" t="s">
        <v>112</v>
      </c>
      <c r="B393" s="16" t="s">
        <v>14</v>
      </c>
      <c r="C393" s="16" t="s">
        <v>15</v>
      </c>
      <c r="D393" s="17" t="s">
        <v>26</v>
      </c>
      <c r="E393" s="18"/>
      <c r="F393" s="19"/>
      <c r="G393" s="19"/>
      <c r="H393" s="19"/>
      <c r="I393" s="19"/>
      <c r="J393" s="19"/>
      <c r="K393" s="20"/>
      <c r="L393" s="21"/>
      <c r="M393" s="22">
        <f>SUM(M394:M397)</f>
        <v>587</v>
      </c>
    </row>
    <row r="394" spans="1:13" x14ac:dyDescent="0.25">
      <c r="A394" s="23" t="s">
        <v>122</v>
      </c>
      <c r="B394" s="23" t="s">
        <v>16</v>
      </c>
      <c r="C394" s="23" t="s">
        <v>19</v>
      </c>
      <c r="D394" s="63" t="s">
        <v>133</v>
      </c>
      <c r="E394" s="24"/>
      <c r="F394" s="25"/>
      <c r="G394" s="25"/>
      <c r="H394" s="25"/>
      <c r="I394" s="25"/>
      <c r="J394" s="62"/>
      <c r="K394" s="62">
        <f>J397</f>
        <v>2</v>
      </c>
      <c r="L394" s="62">
        <v>293.5</v>
      </c>
      <c r="M394" s="62">
        <f>ROUND(K394*L394,2)</f>
        <v>587</v>
      </c>
    </row>
    <row r="395" spans="1:13" ht="76.5" x14ac:dyDescent="0.25">
      <c r="D395" s="60" t="s">
        <v>261</v>
      </c>
    </row>
    <row r="396" spans="1:13" hidden="1" x14ac:dyDescent="0.25">
      <c r="D396" s="61"/>
      <c r="F396" s="59">
        <v>2</v>
      </c>
      <c r="G396" s="67">
        <v>0</v>
      </c>
      <c r="H396" s="67">
        <v>0</v>
      </c>
      <c r="I396" s="67">
        <v>0</v>
      </c>
      <c r="J396" s="67">
        <f>OR(F396&lt;&gt;0,G396&lt;&gt;0,H396&lt;&gt;0,I396&lt;&gt;0)*(F396 + (F396 = 0))*(G396 + (G396 = 0))*(H396 + (H396 = 0))*(I396 + (I396 = 0))</f>
        <v>2</v>
      </c>
    </row>
    <row r="397" spans="1:13" hidden="1" x14ac:dyDescent="0.25">
      <c r="J397" s="67">
        <f>SUM(J396)</f>
        <v>2</v>
      </c>
    </row>
    <row r="398" spans="1:13" hidden="1" x14ac:dyDescent="0.25">
      <c r="J398" s="67"/>
    </row>
    <row r="399" spans="1:13" x14ac:dyDescent="0.25">
      <c r="J399" s="67"/>
    </row>
    <row r="400" spans="1:13" x14ac:dyDescent="0.25">
      <c r="A400" s="16" t="s">
        <v>113</v>
      </c>
      <c r="B400" s="16" t="s">
        <v>14</v>
      </c>
      <c r="C400" s="16" t="s">
        <v>15</v>
      </c>
      <c r="D400" s="17" t="s">
        <v>27</v>
      </c>
      <c r="E400" s="18"/>
      <c r="F400" s="19"/>
      <c r="G400" s="19"/>
      <c r="H400" s="19"/>
      <c r="I400" s="19"/>
      <c r="J400" s="19"/>
      <c r="K400" s="20"/>
      <c r="L400" s="21"/>
      <c r="M400" s="22">
        <f>SUM(M401:M408)</f>
        <v>1100</v>
      </c>
    </row>
    <row r="401" spans="1:13" x14ac:dyDescent="0.25">
      <c r="A401" s="3" t="s">
        <v>114</v>
      </c>
      <c r="B401" s="23" t="s">
        <v>16</v>
      </c>
      <c r="C401" s="23" t="s">
        <v>19</v>
      </c>
      <c r="D401" s="63" t="s">
        <v>27</v>
      </c>
      <c r="E401" s="3"/>
      <c r="F401" s="3"/>
      <c r="G401" s="3"/>
      <c r="H401" s="3"/>
      <c r="I401" s="3"/>
      <c r="J401" s="3"/>
      <c r="K401" s="62">
        <f>J404</f>
        <v>1</v>
      </c>
      <c r="L401" s="62">
        <v>600</v>
      </c>
      <c r="M401" s="62">
        <f>ROUND(K401*L401,2)</f>
        <v>600</v>
      </c>
    </row>
    <row r="402" spans="1:13" ht="89.25" x14ac:dyDescent="0.25">
      <c r="A402" s="65"/>
      <c r="B402" s="65"/>
      <c r="C402" s="65"/>
      <c r="D402" s="60" t="s">
        <v>275</v>
      </c>
      <c r="E402" s="65"/>
      <c r="F402" s="66"/>
      <c r="G402" s="66"/>
      <c r="H402" s="66"/>
      <c r="I402" s="66"/>
      <c r="J402" s="66"/>
      <c r="K402" s="66"/>
      <c r="L402" s="66"/>
      <c r="M402" s="66"/>
    </row>
    <row r="403" spans="1:13" hidden="1" x14ac:dyDescent="0.25">
      <c r="A403" s="65"/>
      <c r="B403" s="65"/>
      <c r="C403" s="65"/>
      <c r="D403" s="60"/>
      <c r="E403" s="65"/>
      <c r="F403" s="61">
        <v>1</v>
      </c>
      <c r="G403" s="67">
        <v>0</v>
      </c>
      <c r="H403" s="67">
        <v>0</v>
      </c>
      <c r="I403" s="67">
        <v>0</v>
      </c>
      <c r="J403" s="67">
        <f>OR(F403&lt;&gt;0,G403&lt;&gt;0,H403&lt;&gt;0,I403&lt;&gt;0)*(F403 + (F403 = 0))*(G403 + (G403 = 0))*(H403 + (H403 = 0))*(I403 + (I403 = 0))</f>
        <v>1</v>
      </c>
      <c r="K403" s="66"/>
      <c r="L403" s="66"/>
      <c r="M403" s="66"/>
    </row>
    <row r="404" spans="1:13" hidden="1" x14ac:dyDescent="0.25">
      <c r="A404" s="65"/>
      <c r="B404" s="65"/>
      <c r="C404" s="65"/>
      <c r="D404" s="60"/>
      <c r="E404" s="65"/>
      <c r="J404" s="67">
        <f>SUM(J403)</f>
        <v>1</v>
      </c>
      <c r="K404" s="66"/>
      <c r="L404" s="66"/>
      <c r="M404" s="66"/>
    </row>
    <row r="405" spans="1:13" x14ac:dyDescent="0.25">
      <c r="A405" s="3" t="s">
        <v>115</v>
      </c>
      <c r="B405" s="23" t="s">
        <v>16</v>
      </c>
      <c r="C405" s="23" t="s">
        <v>19</v>
      </c>
      <c r="D405" s="63" t="s">
        <v>32</v>
      </c>
      <c r="E405" s="3"/>
      <c r="F405" s="3"/>
      <c r="G405" s="3"/>
      <c r="H405" s="3"/>
      <c r="I405" s="3"/>
      <c r="J405" s="3"/>
      <c r="K405" s="62">
        <f>J408</f>
        <v>1</v>
      </c>
      <c r="L405" s="62">
        <v>500</v>
      </c>
      <c r="M405" s="62">
        <f>ROUND(K405*L405,2)</f>
        <v>500</v>
      </c>
    </row>
    <row r="406" spans="1:13" ht="63.75" x14ac:dyDescent="0.25">
      <c r="A406" s="65"/>
      <c r="B406" s="65"/>
      <c r="C406" s="65"/>
      <c r="D406" s="60" t="s">
        <v>52</v>
      </c>
      <c r="E406" s="65"/>
      <c r="F406" s="66"/>
      <c r="G406" s="66"/>
      <c r="H406" s="66"/>
      <c r="I406" s="66"/>
      <c r="J406" s="66"/>
      <c r="K406" s="66"/>
      <c r="L406" s="66"/>
      <c r="M406" s="66"/>
    </row>
    <row r="407" spans="1:13" hidden="1" x14ac:dyDescent="0.25">
      <c r="F407" s="61">
        <v>1</v>
      </c>
      <c r="G407" s="67">
        <v>0</v>
      </c>
      <c r="H407" s="67">
        <v>0</v>
      </c>
      <c r="I407" s="67">
        <v>0</v>
      </c>
      <c r="J407" s="67">
        <f>OR(F407&lt;&gt;0,G407&lt;&gt;0,H407&lt;&gt;0,I407&lt;&gt;0)*(F407 + (F407 = 0))*(G407 + (G407 = 0))*(H407 + (H407 = 0))*(I407 + (I407 = 0))</f>
        <v>1</v>
      </c>
    </row>
    <row r="408" spans="1:13" hidden="1" x14ac:dyDescent="0.25">
      <c r="J408" s="67">
        <f>SUM(J407)</f>
        <v>1</v>
      </c>
    </row>
    <row r="410" spans="1:13" x14ac:dyDescent="0.25">
      <c r="D410" s="61"/>
    </row>
    <row r="411" spans="1:13" x14ac:dyDescent="0.25">
      <c r="D411" s="61"/>
    </row>
    <row r="412" spans="1:13" x14ac:dyDescent="0.25">
      <c r="D412" s="61"/>
    </row>
    <row r="413" spans="1:13" x14ac:dyDescent="0.25">
      <c r="D413" s="61"/>
    </row>
    <row r="414" spans="1:13" x14ac:dyDescent="0.25">
      <c r="D414" s="61"/>
    </row>
    <row r="415" spans="1:13" x14ac:dyDescent="0.25">
      <c r="D415" s="61"/>
    </row>
    <row r="416" spans="1:13" ht="13.5" thickBot="1" x14ac:dyDescent="0.3"/>
    <row r="417" spans="1:13" x14ac:dyDescent="0.25">
      <c r="A417" s="49"/>
      <c r="B417" s="49"/>
      <c r="C417" s="49"/>
      <c r="D417" s="50"/>
      <c r="E417" s="49"/>
      <c r="F417" s="49"/>
      <c r="G417" s="49"/>
      <c r="H417" s="49"/>
      <c r="I417" s="49"/>
      <c r="J417" s="49"/>
      <c r="K417" s="49"/>
      <c r="L417" s="49"/>
      <c r="M417" s="49"/>
    </row>
    <row r="418" spans="1:13" ht="13.5" x14ac:dyDescent="0.25">
      <c r="A418" s="45" t="str">
        <f>A1</f>
        <v>ALCORCÓN (Local RENFE)</v>
      </c>
      <c r="B418" s="40"/>
      <c r="C418" s="40"/>
      <c r="D418" s="41"/>
      <c r="E418" s="40"/>
      <c r="F418" s="40"/>
      <c r="G418" s="40"/>
      <c r="H418" s="40"/>
      <c r="I418" s="40"/>
      <c r="J418" s="40"/>
      <c r="K418" s="40"/>
      <c r="L418" s="40"/>
      <c r="M418" s="40"/>
    </row>
    <row r="419" spans="1:13" ht="13.5" x14ac:dyDescent="0.25">
      <c r="A419" s="39" t="s">
        <v>38</v>
      </c>
      <c r="B419" s="42"/>
      <c r="C419" s="42"/>
      <c r="D419" s="42"/>
      <c r="E419" s="42"/>
      <c r="F419" s="42"/>
      <c r="G419" s="42"/>
      <c r="H419" s="42"/>
      <c r="I419" s="42"/>
      <c r="J419" s="42"/>
      <c r="K419" s="42"/>
      <c r="L419" s="42"/>
      <c r="M419" s="42"/>
    </row>
    <row r="420" spans="1:13" ht="13.5" x14ac:dyDescent="0.25">
      <c r="A420" s="39"/>
      <c r="B420" s="42"/>
      <c r="C420" s="42"/>
      <c r="D420" s="42"/>
      <c r="E420" s="42"/>
      <c r="F420" s="42"/>
      <c r="G420" s="42"/>
      <c r="H420" s="42"/>
      <c r="I420" s="42"/>
      <c r="J420" s="42"/>
      <c r="K420" s="42"/>
      <c r="L420" s="42"/>
      <c r="M420" s="42"/>
    </row>
    <row r="421" spans="1:13" ht="13.5" x14ac:dyDescent="0.25">
      <c r="A421" s="48" t="s">
        <v>141</v>
      </c>
      <c r="B421" s="43" t="s">
        <v>14</v>
      </c>
      <c r="C421" s="43"/>
      <c r="D421" s="38" t="s">
        <v>13</v>
      </c>
      <c r="E421" s="43"/>
      <c r="F421" s="43"/>
      <c r="G421" s="43"/>
      <c r="H421" s="43"/>
      <c r="I421" s="43"/>
      <c r="J421" s="43"/>
      <c r="K421" s="43"/>
      <c r="L421" s="43"/>
      <c r="M421" s="44">
        <f>M4</f>
        <v>3937.88</v>
      </c>
    </row>
    <row r="422" spans="1:13" ht="13.5" x14ac:dyDescent="0.25">
      <c r="A422" s="48" t="s">
        <v>142</v>
      </c>
      <c r="B422" s="43" t="s">
        <v>14</v>
      </c>
      <c r="C422" s="43"/>
      <c r="D422" s="38" t="s">
        <v>61</v>
      </c>
      <c r="E422" s="43"/>
      <c r="F422" s="43"/>
      <c r="G422" s="43"/>
      <c r="H422" s="43"/>
      <c r="I422" s="43"/>
      <c r="J422" s="43"/>
      <c r="K422" s="43"/>
      <c r="L422" s="43"/>
      <c r="M422" s="44">
        <f>M24</f>
        <v>5150.34</v>
      </c>
    </row>
    <row r="423" spans="1:13" ht="13.5" x14ac:dyDescent="0.25">
      <c r="A423" s="48" t="s">
        <v>134</v>
      </c>
      <c r="B423" s="43" t="s">
        <v>14</v>
      </c>
      <c r="C423" s="43"/>
      <c r="D423" s="38" t="s">
        <v>64</v>
      </c>
      <c r="E423" s="43"/>
      <c r="F423" s="43"/>
      <c r="G423" s="43"/>
      <c r="H423" s="43"/>
      <c r="I423" s="43"/>
      <c r="J423" s="43"/>
      <c r="K423" s="43"/>
      <c r="L423" s="43"/>
      <c r="M423" s="44">
        <f>M72</f>
        <v>1151.33</v>
      </c>
    </row>
    <row r="424" spans="1:13" ht="13.5" x14ac:dyDescent="0.25">
      <c r="A424" s="48" t="s">
        <v>143</v>
      </c>
      <c r="B424" s="43" t="s">
        <v>14</v>
      </c>
      <c r="C424" s="43"/>
      <c r="D424" s="38" t="s">
        <v>66</v>
      </c>
      <c r="E424" s="43"/>
      <c r="F424" s="43"/>
      <c r="G424" s="43"/>
      <c r="H424" s="43"/>
      <c r="I424" s="43"/>
      <c r="J424" s="43"/>
      <c r="K424" s="43"/>
      <c r="L424" s="43"/>
      <c r="M424" s="44">
        <f>M94</f>
        <v>8510</v>
      </c>
    </row>
    <row r="425" spans="1:13" ht="13.5" x14ac:dyDescent="0.25">
      <c r="A425" s="48" t="s">
        <v>135</v>
      </c>
      <c r="B425" s="43" t="s">
        <v>14</v>
      </c>
      <c r="C425" s="43"/>
      <c r="D425" s="38" t="s">
        <v>82</v>
      </c>
      <c r="E425" s="43"/>
      <c r="F425" s="43"/>
      <c r="G425" s="43"/>
      <c r="H425" s="43"/>
      <c r="I425" s="43"/>
      <c r="J425" s="43"/>
      <c r="K425" s="43"/>
      <c r="L425" s="43"/>
      <c r="M425" s="44">
        <f>M117</f>
        <v>1950.88</v>
      </c>
    </row>
    <row r="426" spans="1:13" ht="13.5" x14ac:dyDescent="0.25">
      <c r="A426" s="48" t="s">
        <v>136</v>
      </c>
      <c r="B426" s="43" t="s">
        <v>14</v>
      </c>
      <c r="C426" s="43"/>
      <c r="D426" s="38" t="s">
        <v>74</v>
      </c>
      <c r="E426" s="43"/>
      <c r="F426" s="43"/>
      <c r="G426" s="43"/>
      <c r="H426" s="43"/>
      <c r="I426" s="43"/>
      <c r="J426" s="43"/>
      <c r="K426" s="43"/>
      <c r="L426" s="43"/>
      <c r="M426" s="44">
        <f>M140</f>
        <v>23125.32</v>
      </c>
    </row>
    <row r="427" spans="1:13" ht="13.5" x14ac:dyDescent="0.25">
      <c r="A427" s="48" t="s">
        <v>138</v>
      </c>
      <c r="B427" s="43" t="s">
        <v>14</v>
      </c>
      <c r="C427" s="43"/>
      <c r="D427" s="38" t="s">
        <v>75</v>
      </c>
      <c r="E427" s="43"/>
      <c r="F427" s="43"/>
      <c r="G427" s="43"/>
      <c r="H427" s="43"/>
      <c r="I427" s="43"/>
      <c r="J427" s="43"/>
      <c r="K427" s="43"/>
      <c r="L427" s="43"/>
      <c r="M427" s="44">
        <f>M251</f>
        <v>1465.12</v>
      </c>
    </row>
    <row r="428" spans="1:13" ht="13.5" x14ac:dyDescent="0.25">
      <c r="A428" s="48" t="s">
        <v>139</v>
      </c>
      <c r="B428" s="43" t="s">
        <v>14</v>
      </c>
      <c r="C428" s="43"/>
      <c r="D428" s="38" t="s">
        <v>76</v>
      </c>
      <c r="E428" s="43"/>
      <c r="F428" s="43"/>
      <c r="G428" s="43"/>
      <c r="H428" s="43"/>
      <c r="I428" s="43"/>
      <c r="J428" s="43"/>
      <c r="K428" s="43"/>
      <c r="L428" s="43"/>
      <c r="M428" s="44">
        <f>M265</f>
        <v>659.94</v>
      </c>
    </row>
    <row r="429" spans="1:13" ht="13.5" x14ac:dyDescent="0.25">
      <c r="A429" s="48" t="s">
        <v>140</v>
      </c>
      <c r="B429" s="43" t="s">
        <v>14</v>
      </c>
      <c r="C429" s="43"/>
      <c r="D429" s="38" t="s">
        <v>137</v>
      </c>
      <c r="E429" s="43"/>
      <c r="F429" s="43"/>
      <c r="G429" s="43"/>
      <c r="H429" s="43"/>
      <c r="I429" s="43"/>
      <c r="J429" s="43"/>
      <c r="K429" s="43"/>
      <c r="L429" s="43"/>
      <c r="M429" s="44">
        <f>M280</f>
        <v>5594.52</v>
      </c>
    </row>
    <row r="430" spans="1:13" ht="13.5" x14ac:dyDescent="0.25">
      <c r="A430" s="48" t="s">
        <v>144</v>
      </c>
      <c r="B430" s="43" t="s">
        <v>14</v>
      </c>
      <c r="C430" s="43"/>
      <c r="D430" s="38" t="s">
        <v>81</v>
      </c>
      <c r="E430" s="43"/>
      <c r="F430" s="43"/>
      <c r="G430" s="43"/>
      <c r="H430" s="43"/>
      <c r="I430" s="43"/>
      <c r="J430" s="43"/>
      <c r="K430" s="43"/>
      <c r="L430" s="43"/>
      <c r="M430" s="44">
        <f>M291</f>
        <v>15615.94</v>
      </c>
    </row>
    <row r="431" spans="1:13" ht="13.5" x14ac:dyDescent="0.25">
      <c r="A431" s="48" t="s">
        <v>145</v>
      </c>
      <c r="B431" s="43" t="s">
        <v>14</v>
      </c>
      <c r="C431" s="43"/>
      <c r="D431" s="38" t="s">
        <v>26</v>
      </c>
      <c r="E431" s="43"/>
      <c r="F431" s="43"/>
      <c r="G431" s="43"/>
      <c r="H431" s="43"/>
      <c r="I431" s="43"/>
      <c r="J431" s="43"/>
      <c r="K431" s="43"/>
      <c r="L431" s="43"/>
      <c r="M431" s="44">
        <f>M393</f>
        <v>587</v>
      </c>
    </row>
    <row r="432" spans="1:13" ht="13.5" x14ac:dyDescent="0.25">
      <c r="A432" s="48" t="s">
        <v>146</v>
      </c>
      <c r="B432" s="43" t="s">
        <v>14</v>
      </c>
      <c r="C432" s="43"/>
      <c r="D432" s="38" t="s">
        <v>27</v>
      </c>
      <c r="E432" s="43"/>
      <c r="F432" s="43"/>
      <c r="G432" s="43"/>
      <c r="H432" s="43"/>
      <c r="I432" s="43"/>
      <c r="J432" s="43"/>
      <c r="K432" s="43"/>
      <c r="L432" s="43"/>
      <c r="M432" s="44">
        <f>M400</f>
        <v>1100</v>
      </c>
    </row>
    <row r="433" spans="1:13" ht="13.5" x14ac:dyDescent="0.25">
      <c r="A433" s="45"/>
      <c r="B433" s="45"/>
      <c r="C433" s="45"/>
      <c r="D433" s="45"/>
      <c r="E433" s="45"/>
      <c r="F433" s="45"/>
      <c r="G433" s="45"/>
      <c r="H433" s="45"/>
      <c r="I433" s="45"/>
      <c r="J433" s="45"/>
      <c r="K433" s="45"/>
      <c r="L433" s="45"/>
      <c r="M433" s="46"/>
    </row>
    <row r="434" spans="1:13" ht="13.5" x14ac:dyDescent="0.25">
      <c r="A434" s="42"/>
      <c r="B434" s="42" t="s">
        <v>33</v>
      </c>
      <c r="C434" s="42"/>
      <c r="D434" s="39" t="s">
        <v>33</v>
      </c>
      <c r="E434" s="39"/>
      <c r="F434" s="39"/>
      <c r="G434" s="39"/>
      <c r="H434" s="39"/>
      <c r="I434" s="39"/>
      <c r="J434" s="39"/>
      <c r="K434" s="39"/>
      <c r="L434" s="39"/>
      <c r="M434" s="52">
        <f>SUM(M421:M432)</f>
        <v>68848.27</v>
      </c>
    </row>
    <row r="435" spans="1:13" ht="13.5" x14ac:dyDescent="0.25">
      <c r="A435" s="42"/>
      <c r="B435" s="42" t="s">
        <v>34</v>
      </c>
      <c r="C435" s="42"/>
      <c r="D435" s="39" t="s">
        <v>34</v>
      </c>
      <c r="E435" s="47">
        <v>0.19</v>
      </c>
      <c r="F435" s="42"/>
      <c r="G435" s="42"/>
      <c r="H435" s="42"/>
      <c r="I435" s="42"/>
      <c r="J435" s="42"/>
      <c r="K435" s="42"/>
      <c r="L435" s="42"/>
      <c r="M435" s="46">
        <f>M434*E435</f>
        <v>13081.17</v>
      </c>
    </row>
    <row r="436" spans="1:13" ht="13.5" x14ac:dyDescent="0.25">
      <c r="A436" s="42"/>
      <c r="B436" s="42" t="s">
        <v>55</v>
      </c>
      <c r="C436" s="42"/>
      <c r="D436" s="39" t="s">
        <v>35</v>
      </c>
      <c r="E436" s="39"/>
      <c r="F436" s="42"/>
      <c r="G436" s="42"/>
      <c r="H436" s="42"/>
      <c r="I436" s="42"/>
      <c r="J436" s="42"/>
      <c r="K436" s="42"/>
      <c r="L436" s="42"/>
      <c r="M436" s="46">
        <f>SUBTOTAL(9,M434:M435)</f>
        <v>81929.440000000002</v>
      </c>
    </row>
    <row r="437" spans="1:13" ht="14.25" thickBot="1" x14ac:dyDescent="0.3">
      <c r="A437" s="42"/>
      <c r="B437" s="42" t="s">
        <v>36</v>
      </c>
      <c r="C437" s="42"/>
      <c r="D437" s="39" t="s">
        <v>36</v>
      </c>
      <c r="E437" s="47">
        <v>0.21</v>
      </c>
      <c r="F437" s="42"/>
      <c r="G437" s="42"/>
      <c r="H437" s="42"/>
      <c r="I437" s="42"/>
      <c r="J437" s="42"/>
      <c r="K437" s="42"/>
      <c r="L437" s="42"/>
      <c r="M437" s="46">
        <f>M436*E437</f>
        <v>17205.18</v>
      </c>
    </row>
    <row r="438" spans="1:13" ht="14.25" thickBot="1" x14ac:dyDescent="0.3">
      <c r="A438" s="42"/>
      <c r="B438" s="42" t="s">
        <v>56</v>
      </c>
      <c r="C438" s="42"/>
      <c r="D438" s="39" t="s">
        <v>37</v>
      </c>
      <c r="E438" s="39"/>
      <c r="F438" s="42"/>
      <c r="G438" s="42"/>
      <c r="H438" s="42"/>
      <c r="I438" s="42"/>
      <c r="J438" s="42"/>
      <c r="K438" s="42"/>
      <c r="L438" s="42"/>
      <c r="M438" s="53">
        <f>M436+M437</f>
        <v>99134.62</v>
      </c>
    </row>
    <row r="439" spans="1:13" ht="13.5" thickBot="1" x14ac:dyDescent="0.3">
      <c r="A439" s="33"/>
      <c r="B439" s="33"/>
      <c r="C439" s="33"/>
      <c r="D439" s="51"/>
      <c r="E439" s="33"/>
      <c r="F439" s="33"/>
      <c r="G439" s="33"/>
      <c r="H439" s="33"/>
      <c r="I439" s="33"/>
      <c r="J439" s="33"/>
      <c r="K439" s="33"/>
      <c r="L439" s="33"/>
      <c r="M439" s="33"/>
    </row>
  </sheetData>
  <dataValidations count="1">
    <dataValidation type="list" allowBlank="1" showInputMessage="1" showErrorMessage="1" sqref="B344 B111 B117:B118 B122 B126 B134 B348 B66:B67 B340 B418 B130 B140:B141 B145 B149 B153 B360 B352 B332 B157 B161 B165 B173 B177 B181 B185 B197 B205 B209 B213 B217 B221 B225 B229 B233 B237 B241 B245 B251:B252 B259 B280:B281 B285 B265:B266 B270 B274 B291:B292 B296 B300 B308 B304 B328 B356 B364 B368 B316 B320 B324 B376:B394 B336 B400:B406 B4:B32 B107 B72:B73 B77:B103 B37:B63 B189 B193 B312">
      <formula1>"Capítulo,Partida,Mano de obra,Maquinaria,Material,Otros,"</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D847FF04FBB5248958ACF505E3BC4D5" ma:contentTypeVersion="18" ma:contentTypeDescription="Crear nuevo documento." ma:contentTypeScope="" ma:versionID="c5892e27872a09815418501bc409764b">
  <xsd:schema xmlns:xsd="http://www.w3.org/2001/XMLSchema" xmlns:xs="http://www.w3.org/2001/XMLSchema" xmlns:p="http://schemas.microsoft.com/office/2006/metadata/properties" xmlns:ns3="885ef3f7-28a9-45ad-ae1c-29c94aa1e69f" xmlns:ns4="577fa76b-b3b6-453c-b563-4b9cddb8040b" targetNamespace="http://schemas.microsoft.com/office/2006/metadata/properties" ma:root="true" ma:fieldsID="c424d7d58dea4029a048af8eeb971a4b" ns3:_="" ns4:_="">
    <xsd:import namespace="885ef3f7-28a9-45ad-ae1c-29c94aa1e69f"/>
    <xsd:import namespace="577fa76b-b3b6-453c-b563-4b9cddb8040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ServiceGenerationTime" minOccurs="0"/>
                <xsd:element ref="ns3:MediaServiceEventHashCode" minOccurs="0"/>
                <xsd:element ref="ns3:MediaServiceLocation"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5ef3f7-28a9-45ad-ae1c-29c94aa1e6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77fa76b-b3b6-453c-b563-4b9cddb8040b"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SharingHintHash" ma:index="15"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885ef3f7-28a9-45ad-ae1c-29c94aa1e69f" xsi:nil="true"/>
  </documentManagement>
</p:properties>
</file>

<file path=customXml/itemProps1.xml><?xml version="1.0" encoding="utf-8"?>
<ds:datastoreItem xmlns:ds="http://schemas.openxmlformats.org/officeDocument/2006/customXml" ds:itemID="{09E43C70-AE64-4D47-88C8-BA8309F868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5ef3f7-28a9-45ad-ae1c-29c94aa1e69f"/>
    <ds:schemaRef ds:uri="577fa76b-b3b6-453c-b563-4b9cddb804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3C3D5E-A031-44B9-974A-11D3617BDA5A}">
  <ds:schemaRefs>
    <ds:schemaRef ds:uri="http://schemas.microsoft.com/sharepoint/v3/contenttype/forms"/>
  </ds:schemaRefs>
</ds:datastoreItem>
</file>

<file path=customXml/itemProps3.xml><?xml version="1.0" encoding="utf-8"?>
<ds:datastoreItem xmlns:ds="http://schemas.openxmlformats.org/officeDocument/2006/customXml" ds:itemID="{8B091245-D647-4B1A-BF4C-451B66414902}">
  <ds:schemaRefs>
    <ds:schemaRef ds:uri="885ef3f7-28a9-45ad-ae1c-29c94aa1e69f"/>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577fa76b-b3b6-453c-b563-4b9cddb8040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MedicionesPresupuestoALCORCON</vt:lpstr>
      <vt:lpstr>Hoja1</vt:lpstr>
      <vt:lpstr>MedicionesPresupuestoALCORC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Aldecoa Martinez-Conde</dc:creator>
  <cp:lastModifiedBy>Comunidad de Madrid</cp:lastModifiedBy>
  <cp:lastPrinted>2024-07-26T10:25:24Z</cp:lastPrinted>
  <dcterms:created xsi:type="dcterms:W3CDTF">2018-07-23T10:23:17Z</dcterms:created>
  <dcterms:modified xsi:type="dcterms:W3CDTF">2024-11-21T14:05:52Z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0x0101005D847FF04FBB5248958ACF505E3BC4D5</vt:lpwstr>
  </property>
</Properties>
</file>