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C1D40B3B-4E00-49E2-BA4E-6814992017EF}" xr6:coauthVersionLast="47" xr6:coauthVersionMax="47" xr10:uidLastSave="{00000000-0000-0000-0000-000000000000}"/>
  <bookViews>
    <workbookView xWindow="-108" yWindow="-108" windowWidth="23256" windowHeight="12576" xr2:uid="{C44CD173-0DEA-4FE8-83C6-94899DFCEAA5}"/>
  </bookViews>
  <sheets>
    <sheet name="CERTO" sheetId="7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7" l="1"/>
  <c r="G17" i="7"/>
  <c r="I16" i="7"/>
  <c r="G16" i="7"/>
  <c r="I14" i="7"/>
  <c r="G14" i="7"/>
  <c r="F7" i="7"/>
  <c r="D3" i="7" l="1"/>
  <c r="D4" i="7" s="1"/>
  <c r="H3" i="7"/>
  <c r="H5" i="7" s="1"/>
  <c r="H4" i="7" l="1"/>
  <c r="H6" i="7" s="1"/>
  <c r="H7" i="7" s="1"/>
  <c r="H8" i="7" s="1"/>
  <c r="D5" i="7"/>
  <c r="D6" i="7" s="1"/>
  <c r="D7" i="7" s="1"/>
  <c r="D8" i="7" s="1"/>
</calcChain>
</file>

<file path=xl/sharedStrings.xml><?xml version="1.0" encoding="utf-8"?>
<sst xmlns="http://schemas.openxmlformats.org/spreadsheetml/2006/main" count="50" uniqueCount="44">
  <si>
    <t>Resumen</t>
  </si>
  <si>
    <t>Hardware</t>
  </si>
  <si>
    <t>Hardware embarcado según PPT</t>
  </si>
  <si>
    <t>Servicios de implantación</t>
  </si>
  <si>
    <t>Jornadas desarrollo software embarcado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</si>
  <si>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</si>
  <si>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</si>
  <si>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</si>
  <si>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</si>
  <si>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</si>
  <si>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</si>
  <si>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</si>
  <si>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</si>
  <si>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</si>
  <si>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</si>
  <si>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</si>
  <si>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</si>
  <si>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</si>
  <si>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</si>
  <si>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</si>
  <si>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</si>
  <si>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</si>
  <si>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</si>
  <si>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</si>
  <si>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</si>
  <si>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</si>
  <si>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</si>
  <si>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</si>
  <si>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</si>
  <si>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</si>
  <si>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</si>
  <si>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</si>
  <si>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</si>
  <si>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ud</t>
  </si>
  <si>
    <t>INV</t>
  </si>
  <si>
    <t>INVERSION</t>
  </si>
  <si>
    <t>1.1</t>
  </si>
  <si>
    <t>HW</t>
  </si>
  <si>
    <t>1.2</t>
  </si>
  <si>
    <t>SP</t>
  </si>
  <si>
    <t>Servicios profesionales</t>
  </si>
  <si>
    <t>HW_1</t>
  </si>
  <si>
    <t>SP_1</t>
  </si>
  <si>
    <t>SP_2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</si>
</sst>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10" fontId="4" fillId="5" borderId="3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3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4" xfId="0" applyNumberFormat="1" applyFont="1" applyFill="1" applyBorder="1"/>
    <xf numFmtId="3" fontId="4" fillId="0" borderId="5" xfId="0" applyNumberFormat="1" applyFont="1" applyBorder="1"/>
    <xf numFmtId="4" fontId="4" fillId="4" borderId="5" xfId="0" applyNumberFormat="1" applyFont="1" applyFill="1" applyBorder="1"/>
    <xf numFmtId="49" fontId="2" fillId="3" borderId="1" xfId="0" applyNumberFormat="1" applyFont="1" applyFill="1" applyBorder="1"/>
    <xf numFmtId="10" fontId="4" fillId="0" borderId="3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2" fillId="3" borderId="1" xfId="0" applyNumberFormat="1" applyFont="1" applyFill="1" applyBorder="1"/>
    <xf numFmtId="49" fontId="2" fillId="3" borderId="8" xfId="0" applyNumberFormat="1" applyFont="1" applyFill="1" applyBorder="1"/>
    <xf numFmtId="9" fontId="4" fillId="0" borderId="3" xfId="0" quotePrefix="1" applyNumberFormat="1" applyFont="1" applyBorder="1"/>
    <xf numFmtId="4" fontId="2" fillId="3" borderId="8" xfId="0" applyNumberFormat="1" applyFont="1" applyFill="1" applyBorder="1"/>
    <xf numFmtId="9" fontId="4" fillId="4" borderId="3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3" fillId="2" borderId="0" xfId="0" applyFont="1" applyFill="1"/>
    <xf numFmtId="4" fontId="3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4" fontId="0" fillId="3" borderId="0" xfId="0" applyNumberFormat="1" applyFill="1"/>
    <xf numFmtId="4" fontId="4" fillId="3" borderId="0" xfId="0" applyNumberFormat="1" applyFont="1" applyFill="1"/>
    <xf numFmtId="49" fontId="4" fillId="0" borderId="0" xfId="0" applyNumberFormat="1" applyFont="1" applyAlignment="1">
      <alignment wrapText="1"/>
    </xf>
    <xf numFmtId="1" fontId="4" fillId="0" borderId="0" xfId="0" applyNumberFormat="1" applyFont="1"/>
    <xf numFmtId="4" fontId="0" fillId="5" borderId="0" xfId="0" applyNumberFormat="1" applyFill="1" applyProtection="1">
      <protection locked="0"/>
    </xf>
    <xf numFmtId="0" fontId="3" fillId="2" borderId="1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49" fontId="3" fillId="3" borderId="6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FE9D099F-691C-44EF-B4DF-E0B0A8DD1240}"/>
  </cellStyles>
  <dxfs count="0"/>
  <tableStyles count="0" defaultTableStyle="TableStyleMedium2" defaultPivotStyle="PivotStyleLight16"/>
  <colors>
    <mruColors>
      <color rgb="FFC2D5E7"/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5C3F003-E691-44DD-9CEA-16FAFB9DB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44A74-74AF-45E9-A52F-A51F5C998E1A}">
  <dimension ref="A1:I17"/>
  <sheetViews>
    <sheetView tabSelected="1" workbookViewId="0">
      <selection activeCell="F22" sqref="F22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5</v>
      </c>
      <c r="H1" s="3" t="s">
        <v>6</v>
      </c>
    </row>
    <row r="2" spans="1:9" ht="15" thickBot="1" x14ac:dyDescent="0.35">
      <c r="A2" s="6" t="s">
        <v>7</v>
      </c>
      <c r="B2" s="7">
        <v>4</v>
      </c>
    </row>
    <row r="3" spans="1:9" ht="15" customHeight="1" thickBot="1" x14ac:dyDescent="0.35">
      <c r="A3" s="31" t="s">
        <v>8</v>
      </c>
      <c r="B3" s="32"/>
      <c r="C3" s="33"/>
      <c r="D3" s="8">
        <f>SUM(G:G)</f>
        <v>365217.39</v>
      </c>
      <c r="E3" s="31" t="s">
        <v>9</v>
      </c>
      <c r="F3" s="32"/>
      <c r="G3" s="33"/>
      <c r="H3" s="8">
        <f>SUM(I:I)</f>
        <v>0</v>
      </c>
    </row>
    <row r="4" spans="1:9" ht="15" customHeight="1" thickBot="1" x14ac:dyDescent="0.35">
      <c r="A4" s="9" t="s">
        <v>10</v>
      </c>
      <c r="B4" s="10">
        <v>0.06</v>
      </c>
      <c r="C4" s="11" t="s">
        <v>11</v>
      </c>
      <c r="D4" s="12">
        <f>ROUND($D$3*B4,2)</f>
        <v>21913.040000000001</v>
      </c>
      <c r="E4" s="13" t="s">
        <v>12</v>
      </c>
      <c r="F4" s="1"/>
      <c r="G4" s="11" t="s">
        <v>11</v>
      </c>
      <c r="H4" s="12">
        <f>ROUND($H$3*F4,2)</f>
        <v>0</v>
      </c>
    </row>
    <row r="5" spans="1:9" ht="15" thickBot="1" x14ac:dyDescent="0.35">
      <c r="A5" s="9" t="s">
        <v>13</v>
      </c>
      <c r="B5" s="10">
        <v>0.09</v>
      </c>
      <c r="C5" s="11" t="s">
        <v>14</v>
      </c>
      <c r="D5" s="12">
        <f>ROUND($D$3*B5,2)</f>
        <v>32869.57</v>
      </c>
      <c r="E5" s="13" t="s">
        <v>15</v>
      </c>
      <c r="F5" s="1"/>
      <c r="G5" s="11" t="s">
        <v>14</v>
      </c>
      <c r="H5" s="12">
        <f>ROUND($H$3*F5,2)</f>
        <v>0</v>
      </c>
    </row>
    <row r="6" spans="1:9" ht="15" thickBot="1" x14ac:dyDescent="0.35">
      <c r="A6" s="34" t="s">
        <v>16</v>
      </c>
      <c r="B6" s="35"/>
      <c r="C6" s="36"/>
      <c r="D6" s="12">
        <f>SUM(D3,D4,D5)</f>
        <v>420000</v>
      </c>
      <c r="E6" s="34" t="s">
        <v>17</v>
      </c>
      <c r="F6" s="35"/>
      <c r="G6" s="36"/>
      <c r="H6" s="12">
        <f>SUM(H3,H4,H5)</f>
        <v>0</v>
      </c>
    </row>
    <row r="7" spans="1:9" ht="15" thickBot="1" x14ac:dyDescent="0.35">
      <c r="A7" s="14" t="s">
        <v>18</v>
      </c>
      <c r="B7" s="15">
        <v>0.21</v>
      </c>
      <c r="C7" s="11" t="s">
        <v>19</v>
      </c>
      <c r="D7" s="12">
        <f>ROUND($D$6*B7,2)</f>
        <v>88200</v>
      </c>
      <c r="E7" s="16" t="s">
        <v>18</v>
      </c>
      <c r="F7" s="17">
        <f>B7</f>
        <v>0.21</v>
      </c>
      <c r="G7" s="11" t="s">
        <v>19</v>
      </c>
      <c r="H7" s="12">
        <f>ROUND($H$6*F7,2)</f>
        <v>0</v>
      </c>
    </row>
    <row r="8" spans="1:9" ht="15" thickBot="1" x14ac:dyDescent="0.35">
      <c r="A8" s="37" t="s">
        <v>20</v>
      </c>
      <c r="B8" s="38"/>
      <c r="C8" s="39"/>
      <c r="D8" s="18">
        <f>SUM(D6:D7)</f>
        <v>508200</v>
      </c>
      <c r="E8" s="37" t="s">
        <v>21</v>
      </c>
      <c r="F8" s="38"/>
      <c r="G8" s="39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29" t="s">
        <v>22</v>
      </c>
      <c r="G10" s="30"/>
      <c r="H10" s="29" t="s">
        <v>23</v>
      </c>
      <c r="I10" s="30"/>
    </row>
    <row r="11" spans="1:9" x14ac:dyDescent="0.3">
      <c r="A11" s="20" t="s">
        <v>24</v>
      </c>
      <c r="B11" s="20" t="s">
        <v>25</v>
      </c>
      <c r="C11" s="20" t="s">
        <v>0</v>
      </c>
      <c r="D11" s="20" t="s">
        <v>26</v>
      </c>
      <c r="E11" s="21" t="s">
        <v>27</v>
      </c>
      <c r="F11" s="21" t="s">
        <v>28</v>
      </c>
      <c r="G11" s="20" t="s">
        <v>29</v>
      </c>
      <c r="H11" s="20" t="s">
        <v>30</v>
      </c>
      <c r="I11" s="20" t="s">
        <v>31</v>
      </c>
    </row>
    <row r="12" spans="1:9" x14ac:dyDescent="0.3">
      <c r="A12" s="22" t="s">
        <v>32</v>
      </c>
      <c r="B12" s="22" t="s">
        <v>34</v>
      </c>
      <c r="C12" s="22" t="s">
        <v>35</v>
      </c>
      <c r="D12" s="22"/>
      <c r="E12" s="23"/>
      <c r="F12" s="23"/>
      <c r="G12" s="24"/>
      <c r="H12" s="2"/>
      <c r="I12" s="25"/>
    </row>
    <row r="13" spans="1:9" x14ac:dyDescent="0.3">
      <c r="A13" s="22" t="s">
        <v>36</v>
      </c>
      <c r="B13" s="22" t="s">
        <v>37</v>
      </c>
      <c r="C13" s="22" t="s">
        <v>1</v>
      </c>
      <c r="D13" s="22"/>
      <c r="E13" s="23"/>
      <c r="F13" s="23"/>
      <c r="G13" s="24"/>
      <c r="H13" s="2"/>
      <c r="I13" s="25"/>
    </row>
    <row r="14" spans="1:9" x14ac:dyDescent="0.3">
      <c r="A14" s="22"/>
      <c r="B14" s="22" t="s">
        <v>41</v>
      </c>
      <c r="C14" s="26" t="s">
        <v>2</v>
      </c>
      <c r="D14" s="22" t="s">
        <v>33</v>
      </c>
      <c r="E14" s="23">
        <v>4</v>
      </c>
      <c r="F14" s="23">
        <v>4347.82</v>
      </c>
      <c r="G14" s="24">
        <f t="shared" ref="G14:G17" si="0">ROUND(E14*F14,2)</f>
        <v>17391.28</v>
      </c>
      <c r="H14" s="2"/>
      <c r="I14" s="25">
        <f t="shared" ref="I14:I17" si="1">ROUND(E14*H14,2)</f>
        <v>0</v>
      </c>
    </row>
    <row r="15" spans="1:9" x14ac:dyDescent="0.3">
      <c r="A15" s="22" t="s">
        <v>38</v>
      </c>
      <c r="B15" s="22" t="s">
        <v>39</v>
      </c>
      <c r="C15" s="26" t="s">
        <v>40</v>
      </c>
      <c r="D15" s="22"/>
      <c r="E15" s="23"/>
      <c r="F15" s="23"/>
      <c r="G15" s="24"/>
      <c r="H15" s="2"/>
      <c r="I15" s="25"/>
    </row>
    <row r="16" spans="1:9" x14ac:dyDescent="0.3">
      <c r="A16" s="22"/>
      <c r="B16" s="22" t="s">
        <v>42</v>
      </c>
      <c r="C16" s="26" t="s">
        <v>3</v>
      </c>
      <c r="D16" s="27" t="s">
        <v>33</v>
      </c>
      <c r="E16" s="23">
        <v>1</v>
      </c>
      <c r="F16" s="23">
        <v>313043.31</v>
      </c>
      <c r="G16" s="24">
        <f t="shared" si="0"/>
        <v>313043.31</v>
      </c>
      <c r="H16" s="2"/>
      <c r="I16" s="25">
        <f t="shared" si="1"/>
        <v>0</v>
      </c>
    </row>
    <row r="17" spans="1:9" ht="28.8" x14ac:dyDescent="0.3">
      <c r="A17" s="22"/>
      <c r="B17" s="22" t="s">
        <v>43</v>
      </c>
      <c r="C17" s="26" t="s">
        <v>4</v>
      </c>
      <c r="D17" s="27" t="s">
        <v>33</v>
      </c>
      <c r="E17" s="23">
        <v>40</v>
      </c>
      <c r="F17" s="23">
        <v>869.57</v>
      </c>
      <c r="G17" s="24">
        <f t="shared" si="0"/>
        <v>34782.800000000003</v>
      </c>
      <c r="H17" s="28"/>
      <c r="I17" s="25">
        <f t="shared" si="1"/>
        <v>0</v>
      </c>
    </row>
  </sheetData>
  <sheetProtection algorithmName="SHA-512" hashValue="o/bvaRHcayTGwScpuGs1DczncG6yww1crVKud40gnEnOGE5sBQjBKXwLsgchJGOQxqbLnA3cWbhN7TS2tWiZCg==" saltValue="ETCOxF6ah7+Oo9qRknbmg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2024-11-11T13:35:30Z</dcterms:created>
  <dcterms:modified xsi:type="dcterms:W3CDTF">2024-11-11T13:36:51Z</dcterms:modified>
  <cp:category/>
  <cp:contentStatus/>
</cp:coreProperties>
</file>