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2A31F2D2-1E61-421C-984E-4EA35DE4CD7F}" xr6:coauthVersionLast="47" xr6:coauthVersionMax="47" xr10:uidLastSave="{00000000-0000-0000-0000-000000000000}"/>
  <bookViews>
    <workbookView xWindow="-108" yWindow="-108" windowWidth="23256" windowHeight="12576" xr2:uid="{C44CD173-0DEA-4FE8-83C6-94899DFCEAA5}"/>
  </bookViews>
  <sheets>
    <sheet name="Oferta económica - Lote 1" sheetId="2" r:id="rId1"/>
    <sheet name="CERTO_G" sheetId="3" r:id="rId2"/>
    <sheet name="CERTO_I" sheetId="5" r:id="rId3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5" l="1"/>
  <c r="I23" i="5" s="1"/>
  <c r="G23" i="5"/>
  <c r="H21" i="5"/>
  <c r="I21" i="5" s="1"/>
  <c r="G21" i="5"/>
  <c r="H20" i="5"/>
  <c r="I20" i="5" s="1"/>
  <c r="G20" i="5"/>
  <c r="H19" i="5"/>
  <c r="I19" i="5" s="1"/>
  <c r="G19" i="5"/>
  <c r="H18" i="5"/>
  <c r="I18" i="5" s="1"/>
  <c r="G18" i="5"/>
  <c r="H17" i="5"/>
  <c r="I17" i="5" s="1"/>
  <c r="G17" i="5"/>
  <c r="H16" i="5"/>
  <c r="I16" i="5" s="1"/>
  <c r="G16" i="5"/>
  <c r="H15" i="5"/>
  <c r="I15" i="5" s="1"/>
  <c r="G15" i="5"/>
  <c r="H14" i="5"/>
  <c r="I14" i="5" s="1"/>
  <c r="G14" i="5"/>
  <c r="F7" i="5"/>
  <c r="F5" i="5"/>
  <c r="F4" i="5"/>
  <c r="F5" i="3"/>
  <c r="F4" i="3"/>
  <c r="H14" i="3"/>
  <c r="I14" i="3" s="1"/>
  <c r="H15" i="3"/>
  <c r="I15" i="3" s="1"/>
  <c r="H16" i="3"/>
  <c r="I16" i="3" s="1"/>
  <c r="H17" i="3"/>
  <c r="H18" i="3"/>
  <c r="I18" i="3" s="1"/>
  <c r="H19" i="3"/>
  <c r="H20" i="3"/>
  <c r="I20" i="3" s="1"/>
  <c r="H21" i="3"/>
  <c r="I21" i="3" s="1"/>
  <c r="H22" i="3"/>
  <c r="I22" i="3" s="1"/>
  <c r="H23" i="3"/>
  <c r="I23" i="3" s="1"/>
  <c r="H24" i="3"/>
  <c r="H25" i="3"/>
  <c r="H26" i="3"/>
  <c r="H27" i="3"/>
  <c r="H28" i="3"/>
  <c r="I28" i="3" s="1"/>
  <c r="H29" i="3"/>
  <c r="I29" i="3" s="1"/>
  <c r="H30" i="3"/>
  <c r="I30" i="3" s="1"/>
  <c r="H31" i="3"/>
  <c r="I31" i="3" s="1"/>
  <c r="H32" i="3"/>
  <c r="I32" i="3" s="1"/>
  <c r="H33" i="3"/>
  <c r="H34" i="3"/>
  <c r="H35" i="3"/>
  <c r="H36" i="3"/>
  <c r="I36" i="3" s="1"/>
  <c r="H37" i="3"/>
  <c r="I37" i="3" s="1"/>
  <c r="H38" i="3"/>
  <c r="I38" i="3" s="1"/>
  <c r="H39" i="3"/>
  <c r="I39" i="3" s="1"/>
  <c r="H40" i="3"/>
  <c r="H41" i="3"/>
  <c r="H42" i="3"/>
  <c r="H43" i="3"/>
  <c r="I43" i="3" s="1"/>
  <c r="H44" i="3"/>
  <c r="I44" i="3" s="1"/>
  <c r="H45" i="3"/>
  <c r="I45" i="3" s="1"/>
  <c r="H46" i="3"/>
  <c r="I46" i="3" s="1"/>
  <c r="H47" i="3"/>
  <c r="I47" i="3" s="1"/>
  <c r="H48" i="3"/>
  <c r="I48" i="3" s="1"/>
  <c r="H49" i="3"/>
  <c r="H50" i="3"/>
  <c r="H51" i="3"/>
  <c r="H52" i="3"/>
  <c r="I52" i="3" s="1"/>
  <c r="H53" i="3"/>
  <c r="I53" i="3" s="1"/>
  <c r="H54" i="3"/>
  <c r="I54" i="3" s="1"/>
  <c r="H55" i="3"/>
  <c r="I55" i="3" s="1"/>
  <c r="H56" i="3"/>
  <c r="I56" i="3" s="1"/>
  <c r="H57" i="3"/>
  <c r="H58" i="3"/>
  <c r="H59" i="3"/>
  <c r="I59" i="3" s="1"/>
  <c r="H60" i="3"/>
  <c r="I60" i="3" s="1"/>
  <c r="H61" i="3"/>
  <c r="I61" i="3" s="1"/>
  <c r="H62" i="3"/>
  <c r="I62" i="3" s="1"/>
  <c r="H63" i="3"/>
  <c r="I63" i="3" s="1"/>
  <c r="H64" i="3"/>
  <c r="I64" i="3" s="1"/>
  <c r="H65" i="3"/>
  <c r="H66" i="3"/>
  <c r="I66" i="3" s="1"/>
  <c r="H67" i="3"/>
  <c r="I67" i="3" s="1"/>
  <c r="H68" i="3"/>
  <c r="I68" i="3" s="1"/>
  <c r="H69" i="3"/>
  <c r="I69" i="3" s="1"/>
  <c r="H70" i="3"/>
  <c r="I70" i="3" s="1"/>
  <c r="H71" i="3"/>
  <c r="I71" i="3" s="1"/>
  <c r="H72" i="3"/>
  <c r="I72" i="3" s="1"/>
  <c r="H73" i="3"/>
  <c r="I73" i="3" s="1"/>
  <c r="G73" i="3"/>
  <c r="G72" i="3"/>
  <c r="G71" i="3"/>
  <c r="G70" i="3"/>
  <c r="G69" i="3"/>
  <c r="G68" i="3"/>
  <c r="G67" i="3"/>
  <c r="G66" i="3"/>
  <c r="I65" i="3"/>
  <c r="G65" i="3"/>
  <c r="G64" i="3"/>
  <c r="G63" i="3"/>
  <c r="G62" i="3"/>
  <c r="G61" i="3"/>
  <c r="G60" i="3"/>
  <c r="G59" i="3"/>
  <c r="I58" i="3"/>
  <c r="G58" i="3"/>
  <c r="I57" i="3"/>
  <c r="G57" i="3"/>
  <c r="G56" i="3"/>
  <c r="G55" i="3"/>
  <c r="G54" i="3"/>
  <c r="G53" i="3"/>
  <c r="G52" i="3"/>
  <c r="I51" i="3"/>
  <c r="G51" i="3"/>
  <c r="I50" i="3"/>
  <c r="G50" i="3"/>
  <c r="I49" i="3"/>
  <c r="G49" i="3"/>
  <c r="G48" i="3"/>
  <c r="G47" i="3"/>
  <c r="G46" i="3"/>
  <c r="G45" i="3"/>
  <c r="G44" i="3"/>
  <c r="G43" i="3"/>
  <c r="I42" i="3"/>
  <c r="G42" i="3"/>
  <c r="I41" i="3"/>
  <c r="G41" i="3"/>
  <c r="I40" i="3"/>
  <c r="G40" i="3"/>
  <c r="G39" i="3"/>
  <c r="G38" i="3"/>
  <c r="G37" i="3"/>
  <c r="G36" i="3"/>
  <c r="I35" i="3"/>
  <c r="G35" i="3"/>
  <c r="I34" i="3"/>
  <c r="G34" i="3"/>
  <c r="I33" i="3"/>
  <c r="G33" i="3"/>
  <c r="G32" i="3"/>
  <c r="G31" i="3"/>
  <c r="G30" i="3"/>
  <c r="G29" i="3"/>
  <c r="G28" i="3"/>
  <c r="I27" i="3"/>
  <c r="G27" i="3"/>
  <c r="I26" i="3"/>
  <c r="G26" i="3"/>
  <c r="I25" i="3"/>
  <c r="G25" i="3"/>
  <c r="I24" i="3"/>
  <c r="G24" i="3"/>
  <c r="G23" i="3"/>
  <c r="G22" i="3"/>
  <c r="G21" i="3"/>
  <c r="G20" i="3"/>
  <c r="I19" i="3"/>
  <c r="G19" i="3"/>
  <c r="G18" i="3"/>
  <c r="I17" i="3"/>
  <c r="G17" i="3"/>
  <c r="G16" i="3"/>
  <c r="G15" i="3"/>
  <c r="G14" i="3"/>
  <c r="D3" i="3" s="1"/>
  <c r="F7" i="3"/>
  <c r="D3" i="5" l="1"/>
  <c r="D5" i="5" s="1"/>
  <c r="H3" i="5"/>
  <c r="H3" i="3"/>
  <c r="H4" i="3" s="1"/>
  <c r="D5" i="3"/>
  <c r="D4" i="3"/>
  <c r="D6" i="3" s="1"/>
  <c r="H5" i="3" l="1"/>
  <c r="H6" i="3" s="1"/>
  <c r="D4" i="5"/>
  <c r="D6" i="5" s="1"/>
  <c r="H4" i="5"/>
  <c r="H5" i="5"/>
  <c r="H6" i="5" s="1"/>
  <c r="D7" i="3"/>
  <c r="D8" i="3" s="1"/>
  <c r="H7" i="3" l="1"/>
  <c r="H8" i="3" s="1"/>
  <c r="D8" i="5"/>
  <c r="D7" i="5"/>
  <c r="H7" i="5"/>
  <c r="H8" i="5" s="1"/>
  <c r="G14" i="2" l="1"/>
  <c r="G26" i="2" l="1"/>
  <c r="I26" i="2"/>
  <c r="G27" i="2"/>
  <c r="I27" i="2"/>
  <c r="G28" i="2"/>
  <c r="I28" i="2"/>
  <c r="G29" i="2"/>
  <c r="I29" i="2"/>
  <c r="G30" i="2"/>
  <c r="I30" i="2"/>
  <c r="G31" i="2"/>
  <c r="I31" i="2"/>
  <c r="G32" i="2"/>
  <c r="I32" i="2"/>
  <c r="G33" i="2"/>
  <c r="I33" i="2"/>
  <c r="G34" i="2"/>
  <c r="I34" i="2"/>
  <c r="G35" i="2"/>
  <c r="I35" i="2"/>
  <c r="G36" i="2"/>
  <c r="I36" i="2"/>
  <c r="G37" i="2"/>
  <c r="I37" i="2"/>
  <c r="G38" i="2"/>
  <c r="I38" i="2"/>
  <c r="G39" i="2"/>
  <c r="I39" i="2"/>
  <c r="G40" i="2"/>
  <c r="I40" i="2"/>
  <c r="G41" i="2"/>
  <c r="I41" i="2"/>
  <c r="G42" i="2"/>
  <c r="I42" i="2"/>
  <c r="G43" i="2"/>
  <c r="I43" i="2"/>
  <c r="G44" i="2"/>
  <c r="I44" i="2"/>
  <c r="G45" i="2"/>
  <c r="I45" i="2"/>
  <c r="G46" i="2"/>
  <c r="I46" i="2"/>
  <c r="G47" i="2"/>
  <c r="I47" i="2"/>
  <c r="G48" i="2"/>
  <c r="I48" i="2"/>
  <c r="G49" i="2"/>
  <c r="I49" i="2"/>
  <c r="G50" i="2"/>
  <c r="I50" i="2"/>
  <c r="G51" i="2"/>
  <c r="I51" i="2"/>
  <c r="G52" i="2"/>
  <c r="I52" i="2"/>
  <c r="G53" i="2"/>
  <c r="I53" i="2"/>
  <c r="G54" i="2"/>
  <c r="I54" i="2"/>
  <c r="G55" i="2"/>
  <c r="I55" i="2"/>
  <c r="G56" i="2"/>
  <c r="I56" i="2"/>
  <c r="G57" i="2"/>
  <c r="I57" i="2"/>
  <c r="G58" i="2"/>
  <c r="I58" i="2"/>
  <c r="G59" i="2"/>
  <c r="I59" i="2"/>
  <c r="G60" i="2"/>
  <c r="I60" i="2"/>
  <c r="G61" i="2"/>
  <c r="I61" i="2"/>
  <c r="G62" i="2"/>
  <c r="I62" i="2"/>
  <c r="G63" i="2"/>
  <c r="I63" i="2"/>
  <c r="G64" i="2"/>
  <c r="I64" i="2"/>
  <c r="G65" i="2"/>
  <c r="I65" i="2"/>
  <c r="G66" i="2"/>
  <c r="I66" i="2"/>
  <c r="G67" i="2"/>
  <c r="I67" i="2"/>
  <c r="G68" i="2"/>
  <c r="I68" i="2"/>
  <c r="G69" i="2"/>
  <c r="I69" i="2"/>
  <c r="G70" i="2"/>
  <c r="I70" i="2"/>
  <c r="G71" i="2"/>
  <c r="I71" i="2"/>
  <c r="G72" i="2"/>
  <c r="I72" i="2"/>
  <c r="G73" i="2"/>
  <c r="I73" i="2"/>
  <c r="G74" i="2"/>
  <c r="I74" i="2"/>
  <c r="G75" i="2"/>
  <c r="I75" i="2"/>
  <c r="G76" i="2"/>
  <c r="I76" i="2"/>
  <c r="G77" i="2"/>
  <c r="I77" i="2"/>
  <c r="G78" i="2"/>
  <c r="I78" i="2"/>
  <c r="G79" i="2"/>
  <c r="I79" i="2"/>
  <c r="G80" i="2"/>
  <c r="I80" i="2"/>
  <c r="G81" i="2"/>
  <c r="I81" i="2"/>
  <c r="G82" i="2"/>
  <c r="I82" i="2"/>
  <c r="G83" i="2"/>
  <c r="I83" i="2"/>
  <c r="G84" i="2"/>
  <c r="I84" i="2"/>
  <c r="G85" i="2"/>
  <c r="I85" i="2"/>
  <c r="G23" i="2"/>
  <c r="I23" i="2"/>
  <c r="G15" i="2"/>
  <c r="I15" i="2"/>
  <c r="G16" i="2"/>
  <c r="I16" i="2"/>
  <c r="G17" i="2"/>
  <c r="I17" i="2"/>
  <c r="G18" i="2"/>
  <c r="I18" i="2"/>
  <c r="G19" i="2"/>
  <c r="I19" i="2"/>
  <c r="G20" i="2"/>
  <c r="I20" i="2"/>
  <c r="G21" i="2"/>
  <c r="I21" i="2"/>
  <c r="I14" i="2"/>
  <c r="F7" i="2"/>
  <c r="D3" i="2" l="1"/>
  <c r="D5" i="2" s="1"/>
  <c r="H3" i="2"/>
  <c r="H5" i="2" s="1"/>
  <c r="H4" i="2" l="1"/>
  <c r="H6" i="2" s="1"/>
  <c r="H7" i="2" s="1"/>
  <c r="H8" i="2" s="1"/>
  <c r="D4" i="2"/>
  <c r="D6" i="2" s="1"/>
  <c r="D7" i="2" s="1"/>
  <c r="D8" i="2" s="1"/>
</calcChain>
</file>

<file path=xl/sharedStrings.xml><?xml version="1.0" encoding="utf-8"?>
<sst xmlns="http://schemas.openxmlformats.org/spreadsheetml/2006/main" count="422" uniqueCount="124">
  <si>
    <t>Resumen</t>
  </si>
  <si>
    <t>Hardware</t>
  </si>
  <si>
    <t>Servidor enracable Tipo 1 CDF Nifi</t>
  </si>
  <si>
    <t>Servidor enracable Tipo 2 CDF Kafka</t>
  </si>
  <si>
    <t>Servidor enracable Tipo 3 CDP base CM y/o Edge/GW</t>
  </si>
  <si>
    <t>Servidor enracable Tipo 4 CDP base master</t>
  </si>
  <si>
    <t>Servidor enracable Tipo 5 CDP base worker</t>
  </si>
  <si>
    <t>Servidor enracable Tipo 6 ECS master</t>
  </si>
  <si>
    <t>Servidor enracable Tipo 7 ECS worker1</t>
  </si>
  <si>
    <t>Servidor enracable Tipo 8 ECS worker2</t>
  </si>
  <si>
    <t>Licencias</t>
  </si>
  <si>
    <t>Licencias Software Gestión Hardware Servidor enracable (OneView, OpenManage o similar)</t>
  </si>
  <si>
    <t>Soporte  servidor enracable Tipo 1 CDF Nifi, 24x7, año 1</t>
  </si>
  <si>
    <t>Soporte  servidor enracable Tipo 2 CDF Kafka, 24x7, año 1</t>
  </si>
  <si>
    <t>Soporte  servidor enracable Tipo 3 CDP base CM Edge/GW, 24x7, año 1</t>
  </si>
  <si>
    <t>Soporte  servidor enracable Tipo 4 CDP base master, 24x7, año 1</t>
  </si>
  <si>
    <t>Soporte  servidor enracable Tipo 5 CDP base worker, 24x7, año 1</t>
  </si>
  <si>
    <t>Soporte  servidor enracable Tipo 6 ECS master, 24x7, año 1</t>
  </si>
  <si>
    <t>Soporte  servidor enracable Tipo 7 ECS worker1, 24x7, año 1</t>
  </si>
  <si>
    <t>Soporte  servidor enracable Tipo 8,ECS worker2  24x7, año 1</t>
  </si>
  <si>
    <t>Soporte  servidor enracable, Tipo 1 CDF Nifi, 8x5, año 1</t>
  </si>
  <si>
    <t>Soporte  servidor enracable, Tipo 2 CDF Kafka, 8x5, año 1</t>
  </si>
  <si>
    <t>Soporte  servidor enracable, Tipo 4 CDP base master, 8x5, año 1</t>
  </si>
  <si>
    <t>Soporte  servidor enracable, Tipo 5 CDP base worker, 8x5, año 1</t>
  </si>
  <si>
    <t>Soporte  servidor enracable, Tipo 6 ECS master, 8x5, año 1</t>
  </si>
  <si>
    <t>Soporte  servidor enracable, Tipo 7 ECS worker1, 8x5, año 1</t>
  </si>
  <si>
    <t>Soporte  servidor enracable, Tipo 8 ECS worker2, 8x5, año 1</t>
  </si>
  <si>
    <t>Soporte  servidor enracable Tipo 1 CDF Nifi, 24x7, año 2</t>
  </si>
  <si>
    <t>Soporte  servidor enracable Tipo 2 CDF Kafka, 24x7, año 2</t>
  </si>
  <si>
    <t>Soporte  servidor enracable Tipo 3 CDP base CM Edge/GW, 24x7, año 2</t>
  </si>
  <si>
    <t>Soporte  servidor enracable Tipo 4 CDP base master, 24x7, año 2</t>
  </si>
  <si>
    <t>Soporte  servidor enracable Tipo 5 CDP base worker, 24x7, año 2</t>
  </si>
  <si>
    <t>Soporte  servidor enracable Tipo 6 ECS master, 24x7, año 2</t>
  </si>
  <si>
    <t>Soporte  servidor enracable Tipo 7 ECS worker1, 24x7, año 2</t>
  </si>
  <si>
    <t>Soporte  servidor enracable Tipo 8,ECS worker2  24x7, año 2</t>
  </si>
  <si>
    <t>Soporte  servidor enracable, Tipo 1 CDF Nifi, 8x5, año 2</t>
  </si>
  <si>
    <t>Soporte  servidor enracable, Tipo 2 CDF Kafka, 8x5, año 2</t>
  </si>
  <si>
    <t>Soporte  servidor enracable, Tipo 4 CDP base master, 8x5, año 2</t>
  </si>
  <si>
    <t>Soporte  servidor enracable, Tipo 5 CDP base worker, 8x5, año 2</t>
  </si>
  <si>
    <t>Soporte  servidor enracable, Tipo 6 ECS master, 8x5, año 2</t>
  </si>
  <si>
    <t>Soporte  servidor enracable, Tipo 7 ECS worker1, 8x5, año 2</t>
  </si>
  <si>
    <t>Soporte  servidor enracable, Tipo 8 ECS worker2, 8x5, año 2</t>
  </si>
  <si>
    <t>Soporte  servidor enracable Tipo 1 CDF Nifi, 24x7, año 3</t>
  </si>
  <si>
    <t>Soporte  servidor enracable Tipo 2 CDF Kafka, 24x7, año 3</t>
  </si>
  <si>
    <t>Soporte  servidor enracable Tipo 3 CDP base CM Edge/GW, 24x7, año 3</t>
  </si>
  <si>
    <t>Soporte  servidor enracable Tipo 4 CDP base master, 24x7, año 3</t>
  </si>
  <si>
    <t>Soporte  servidor enracable Tipo 5 CDP base worker, 24x7, año 3</t>
  </si>
  <si>
    <t>Soporte  servidor enracable Tipo 6 ECS master, 24x7, año 3</t>
  </si>
  <si>
    <t>Soporte  servidor enracable Tipo 7 ECS worker1, 24x7, año 3</t>
  </si>
  <si>
    <t>Soporte  servidor enracable Tipo 8,ECS worker2  24x7, año 3</t>
  </si>
  <si>
    <t>Soporte  servidor enracable, Tipo 1 CDF Nifi, 8x5, año 3</t>
  </si>
  <si>
    <t>Soporte  servidor enracable, Tipo 2 CDF Kafka, 8x5, año 3</t>
  </si>
  <si>
    <t>Soporte  servidor enracable, Tipo 4 CDP base master, 8x5, año 3</t>
  </si>
  <si>
    <t>Soporte  servidor enracable, Tipo 5 CDP base worker, 8x5, año 3</t>
  </si>
  <si>
    <t>Soporte  servidor enracable, Tipo 6 ECS master, 8x5, año 3</t>
  </si>
  <si>
    <t>Soporte  servidor enracable, Tipo 7 ECS worker1, 8x5, año 3</t>
  </si>
  <si>
    <t>Soporte  servidor enracable, Tipo 8 ECS worker2, 8x5, año 3</t>
  </si>
  <si>
    <t>Soporte software de gestión hardware 8x5, año 1</t>
  </si>
  <si>
    <t>Soporte software de gestión hardware 8x5, año 2</t>
  </si>
  <si>
    <t>Soporte software de gestión hardware 8x5, año 3</t>
  </si>
  <si>
    <t>Soporte software de gestión hardware 24x7, año 1</t>
  </si>
  <si>
    <t>Soporte software de gestión hardware 24x7, año 2</t>
  </si>
  <si>
    <t>Soporte software de gestión hardware 24x7, año 3</t>
  </si>
  <si>
    <t>Suscripción Red Hat Enterprise Linux para servidor físico (max 2 CPUs), 24x7 (Premium), año 1</t>
  </si>
  <si>
    <t>Suscripción Red Hat Enterprise Linux para servidor físico (max 2 CPUs), 24x7 (Premium), año 2</t>
  </si>
  <si>
    <t>Suscripción Red Hat Enterprise Linux para servidor físico (max 2 CPUs), 24x7 (Premium), año 3</t>
  </si>
  <si>
    <t>Suscripción Red Hat Enterprise Linux para servidor físico (max 2 CPUs), 8x5 (Standard), año 1</t>
  </si>
  <si>
    <t>Suscripción Red Hat Enterprise Linux para servidor físico (max 2 CPUs), 8x5 (Standard), año 2</t>
  </si>
  <si>
    <t>Suscripción Red Hat Enterprise Linux para servidor físico (max 2 CPUs), 8x5 (Standard), año 3</t>
  </si>
  <si>
    <t>Suscripción Smart Management (Satellite)sistema físico (max 2 CPUs), año 1</t>
  </si>
  <si>
    <t>Suscripción Smart Management (Satellite)sistema físico (max 2 CPUs), año 2</t>
  </si>
  <si>
    <t>Suscripción Smart Management (Satellite)sistema físico (max 2 CPUs), año 3</t>
  </si>
  <si>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</si>
  <si>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</si>
  <si>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</si>
  <si>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</si>
  <si>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</si>
  <si>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</si>
  <si>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</si>
  <si>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</si>
  <si>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</si>
  <si>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</si>
  <si>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</si>
  <si>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</si>
  <si>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</si>
  <si>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</si>
  <si>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</si>
  <si>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</si>
  <si>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</si>
  <si>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</si>
  <si>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</si>
  <si>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</si>
  <si>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</si>
  <si>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</si>
  <si>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</si>
  <si>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</si>
  <si>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</si>
  <si>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</si>
  <si>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</si>
  <si>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</si>
  <si>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INV</t>
  </si>
  <si>
    <t>INVERSION</t>
  </si>
  <si>
    <t>1.1</t>
  </si>
  <si>
    <t>HW</t>
  </si>
  <si>
    <t>HW_1</t>
  </si>
  <si>
    <t>ud</t>
  </si>
  <si>
    <t>1.2</t>
  </si>
  <si>
    <t>2</t>
  </si>
  <si>
    <t>GTO</t>
  </si>
  <si>
    <t>GASTO</t>
  </si>
  <si>
    <t>2.1</t>
  </si>
  <si>
    <t>HW_2</t>
  </si>
  <si>
    <t>HW_3</t>
  </si>
  <si>
    <t>HW_4</t>
  </si>
  <si>
    <t>HW_5</t>
  </si>
  <si>
    <t>HW_6</t>
  </si>
  <si>
    <t>HW_7</t>
  </si>
  <si>
    <t>HW_8</t>
  </si>
  <si>
    <t>LIC</t>
  </si>
  <si>
    <t>LIC_1</t>
  </si>
  <si>
    <t>Soporte y suscripciones</t>
  </si>
  <si>
    <t>SOP_1</t>
  </si>
  <si>
    <t>SOP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</si>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</sst>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10" fontId="4" fillId="5" borderId="3" xfId="0" quotePrefix="1" applyNumberFormat="1" applyFont="1" applyFill="1" applyBorder="1" applyProtection="1">
      <protection locked="0"/>
    </xf>
    <xf numFmtId="4" fontId="4" fillId="5" borderId="0" xfId="0" applyNumberFormat="1" applyFont="1" applyFill="1" applyProtection="1">
      <protection locked="0"/>
    </xf>
    <xf numFmtId="0" fontId="3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2" fillId="3" borderId="4" xfId="0" applyNumberFormat="1" applyFont="1" applyFill="1" applyBorder="1"/>
    <xf numFmtId="3" fontId="4" fillId="0" borderId="5" xfId="0" applyNumberFormat="1" applyFont="1" applyBorder="1"/>
    <xf numFmtId="4" fontId="4" fillId="4" borderId="5" xfId="0" applyNumberFormat="1" applyFont="1" applyFill="1" applyBorder="1"/>
    <xf numFmtId="49" fontId="2" fillId="3" borderId="1" xfId="0" applyNumberFormat="1" applyFont="1" applyFill="1" applyBorder="1"/>
    <xf numFmtId="10" fontId="4" fillId="0" borderId="3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2" fillId="3" borderId="1" xfId="0" applyNumberFormat="1" applyFont="1" applyFill="1" applyBorder="1"/>
    <xf numFmtId="49" fontId="2" fillId="3" borderId="8" xfId="0" applyNumberFormat="1" applyFont="1" applyFill="1" applyBorder="1"/>
    <xf numFmtId="9" fontId="4" fillId="0" borderId="3" xfId="0" quotePrefix="1" applyNumberFormat="1" applyFont="1" applyBorder="1"/>
    <xf numFmtId="4" fontId="2" fillId="3" borderId="8" xfId="0" applyNumberFormat="1" applyFont="1" applyFill="1" applyBorder="1"/>
    <xf numFmtId="9" fontId="4" fillId="4" borderId="3" xfId="0" quotePrefix="1" applyNumberFormat="1" applyFont="1" applyFill="1" applyBorder="1"/>
    <xf numFmtId="4" fontId="2" fillId="4" borderId="7" xfId="0" applyNumberFormat="1" applyFont="1" applyFill="1" applyBorder="1"/>
    <xf numFmtId="49" fontId="0" fillId="0" borderId="0" xfId="0" applyNumberFormat="1"/>
    <xf numFmtId="0" fontId="3" fillId="2" borderId="0" xfId="0" applyFont="1" applyFill="1"/>
    <xf numFmtId="4" fontId="3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4" fontId="0" fillId="3" borderId="0" xfId="0" applyNumberFormat="1" applyFill="1"/>
    <xf numFmtId="4" fontId="4" fillId="3" borderId="0" xfId="0" applyNumberFormat="1" applyFont="1" applyFill="1"/>
    <xf numFmtId="49" fontId="4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left" wrapText="1"/>
    </xf>
    <xf numFmtId="49" fontId="2" fillId="3" borderId="2" xfId="0" applyNumberFormat="1" applyFont="1" applyFill="1" applyBorder="1" applyAlignment="1">
      <alignment horizontal="left" wrapText="1"/>
    </xf>
    <xf numFmtId="49" fontId="2" fillId="3" borderId="6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/>
    </xf>
    <xf numFmtId="49" fontId="2" fillId="3" borderId="2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3" fillId="3" borderId="2" xfId="0" applyNumberFormat="1" applyFont="1" applyFill="1" applyBorder="1" applyAlignment="1">
      <alignment horizontal="left"/>
    </xf>
    <xf numFmtId="49" fontId="3" fillId="3" borderId="6" xfId="0" applyNumberFormat="1" applyFont="1" applyFill="1" applyBorder="1" applyAlignment="1">
      <alignment horizontal="left"/>
    </xf>
    <xf numFmtId="0" fontId="0" fillId="0" borderId="0" xfId="0" applyProtection="1"/>
    <xf numFmtId="0" fontId="3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2" fillId="3" borderId="4" xfId="0" applyNumberFormat="1" applyFont="1" applyFill="1" applyBorder="1" applyProtection="1"/>
    <xf numFmtId="3" fontId="4" fillId="0" borderId="5" xfId="0" applyNumberFormat="1" applyFont="1" applyBorder="1" applyProtection="1"/>
    <xf numFmtId="49" fontId="2" fillId="3" borderId="1" xfId="0" applyNumberFormat="1" applyFont="1" applyFill="1" applyBorder="1" applyAlignment="1" applyProtection="1">
      <alignment horizontal="left" wrapText="1"/>
    </xf>
    <xf numFmtId="49" fontId="2" fillId="3" borderId="2" xfId="0" applyNumberFormat="1" applyFont="1" applyFill="1" applyBorder="1" applyAlignment="1" applyProtection="1">
      <alignment horizontal="left" wrapText="1"/>
    </xf>
    <xf numFmtId="49" fontId="2" fillId="3" borderId="6" xfId="0" applyNumberFormat="1" applyFont="1" applyFill="1" applyBorder="1" applyAlignment="1" applyProtection="1">
      <alignment horizontal="left" wrapText="1"/>
    </xf>
    <xf numFmtId="4" fontId="4" fillId="4" borderId="5" xfId="0" applyNumberFormat="1" applyFont="1" applyFill="1" applyBorder="1" applyProtection="1"/>
    <xf numFmtId="49" fontId="2" fillId="3" borderId="1" xfId="0" applyNumberFormat="1" applyFont="1" applyFill="1" applyBorder="1" applyProtection="1"/>
    <xf numFmtId="10" fontId="4" fillId="0" borderId="3" xfId="0" quotePrefix="1" applyNumberFormat="1" applyFont="1" applyBorder="1" applyProtection="1"/>
    <xf numFmtId="49" fontId="4" fillId="3" borderId="7" xfId="0" applyNumberFormat="1" applyFont="1" applyFill="1" applyBorder="1" applyProtection="1"/>
    <xf numFmtId="4" fontId="4" fillId="4" borderId="7" xfId="0" applyNumberFormat="1" applyFont="1" applyFill="1" applyBorder="1" applyProtection="1"/>
    <xf numFmtId="4" fontId="2" fillId="3" borderId="1" xfId="0" applyNumberFormat="1" applyFont="1" applyFill="1" applyBorder="1" applyProtection="1"/>
    <xf numFmtId="10" fontId="4" fillId="5" borderId="3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2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8" xfId="0" applyNumberFormat="1" applyFont="1" applyFill="1" applyBorder="1" applyProtection="1"/>
    <xf numFmtId="9" fontId="4" fillId="0" borderId="3" xfId="0" quotePrefix="1" applyNumberFormat="1" applyFont="1" applyBorder="1" applyProtection="1"/>
    <xf numFmtId="4" fontId="2" fillId="3" borderId="8" xfId="0" applyNumberFormat="1" applyFont="1" applyFill="1" applyBorder="1" applyProtection="1"/>
    <xf numFmtId="9" fontId="4" fillId="4" borderId="3" xfId="0" quotePrefix="1" applyNumberFormat="1" applyFont="1" applyFill="1" applyBorder="1" applyProtection="1"/>
    <xf numFmtId="49" fontId="3" fillId="3" borderId="1" xfId="0" applyNumberFormat="1" applyFont="1" applyFill="1" applyBorder="1" applyAlignment="1" applyProtection="1">
      <alignment horizontal="left"/>
    </xf>
    <xf numFmtId="49" fontId="3" fillId="3" borderId="2" xfId="0" applyNumberFormat="1" applyFont="1" applyFill="1" applyBorder="1" applyAlignment="1" applyProtection="1">
      <alignment horizontal="left"/>
    </xf>
    <xf numFmtId="49" fontId="3" fillId="3" borderId="6" xfId="0" applyNumberFormat="1" applyFont="1" applyFill="1" applyBorder="1" applyAlignment="1" applyProtection="1">
      <alignment horizontal="left"/>
    </xf>
    <xf numFmtId="4" fontId="2" fillId="4" borderId="7" xfId="0" applyNumberFormat="1" applyFont="1" applyFill="1" applyBorder="1" applyProtection="1"/>
    <xf numFmtId="49" fontId="0" fillId="0" borderId="0" xfId="0" applyNumberFormat="1" applyProtection="1"/>
    <xf numFmtId="0" fontId="3" fillId="2" borderId="1" xfId="0" applyFont="1" applyFill="1" applyBorder="1" applyAlignment="1" applyProtection="1">
      <alignment horizontal="center" vertical="top"/>
    </xf>
    <xf numFmtId="0" fontId="3" fillId="2" borderId="6" xfId="0" applyFont="1" applyFill="1" applyBorder="1" applyAlignment="1" applyProtection="1">
      <alignment horizontal="center" vertical="top"/>
    </xf>
    <xf numFmtId="0" fontId="3" fillId="2" borderId="0" xfId="0" applyFont="1" applyFill="1" applyProtection="1"/>
    <xf numFmtId="4" fontId="3" fillId="2" borderId="0" xfId="0" applyNumberFormat="1" applyFont="1" applyFill="1" applyProtection="1"/>
    <xf numFmtId="49" fontId="4" fillId="0" borderId="0" xfId="0" applyNumberFormat="1" applyFont="1" applyProtection="1"/>
    <xf numFmtId="4" fontId="4" fillId="0" borderId="0" xfId="0" applyNumberFormat="1" applyFont="1" applyProtection="1"/>
    <xf numFmtId="4" fontId="0" fillId="3" borderId="0" xfId="0" applyNumberFormat="1" applyFill="1" applyProtection="1"/>
    <xf numFmtId="4" fontId="4" fillId="5" borderId="0" xfId="0" applyNumberFormat="1" applyFont="1" applyFill="1" applyProtection="1"/>
    <xf numFmtId="4" fontId="4" fillId="3" borderId="0" xfId="0" applyNumberFormat="1" applyFont="1" applyFill="1" applyProtection="1"/>
    <xf numFmtId="0" fontId="0" fillId="0" borderId="0" xfId="0" applyAlignment="1" applyProtection="1">
      <alignment wrapText="1"/>
    </xf>
    <xf numFmtId="49" fontId="4" fillId="0" borderId="0" xfId="0" applyNumberFormat="1" applyFont="1" applyAlignment="1" applyProtection="1">
      <alignment wrapText="1"/>
    </xf>
  </cellXfs>
  <cellStyles count="2">
    <cellStyle name="Normal" xfId="0" builtinId="0"/>
    <cellStyle name="Normal 2 2 2" xfId="1" xr:uid="{FE9D099F-691C-44EF-B4DF-E0B0A8DD1240}"/>
  </cellStyles>
  <dxfs count="0"/>
  <tableStyles count="0" defaultTableStyle="TableStyleMedium2" defaultPivotStyle="PivotStyleLight16"/>
  <colors>
    <mruColors>
      <color rgb="FFC2D5E7"/>
      <color rgb="FFB4CB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40C03FB6-F813-4784-B35B-2CAC6B313D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674132B-EE37-4C06-A800-29738290A4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6CD518C8-B9B4-46E3-A1F8-1B813BF4D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B31CB-D523-4C46-9867-D99D71B1F034}">
  <dimension ref="A1:J85"/>
  <sheetViews>
    <sheetView tabSelected="1" zoomScaleNormal="100" workbookViewId="0">
      <selection activeCell="C16" sqref="C16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</cols>
  <sheetData>
    <row r="1" spans="1:10" ht="15" thickBot="1" x14ac:dyDescent="0.35">
      <c r="D1" s="3" t="s">
        <v>72</v>
      </c>
      <c r="H1" s="3" t="s">
        <v>73</v>
      </c>
    </row>
    <row r="2" spans="1:10" ht="15" thickBot="1" x14ac:dyDescent="0.35">
      <c r="A2" s="6" t="s">
        <v>74</v>
      </c>
      <c r="B2" s="7">
        <v>1</v>
      </c>
    </row>
    <row r="3" spans="1:10" ht="15" customHeight="1" thickBot="1" x14ac:dyDescent="0.35">
      <c r="A3" s="30" t="s">
        <v>75</v>
      </c>
      <c r="B3" s="31"/>
      <c r="C3" s="32"/>
      <c r="D3" s="8">
        <f>SUM(G:G)</f>
        <v>939130.43</v>
      </c>
      <c r="E3" s="30" t="s">
        <v>76</v>
      </c>
      <c r="F3" s="31"/>
      <c r="G3" s="32"/>
      <c r="H3" s="8">
        <f>SUM(I:I)</f>
        <v>0</v>
      </c>
    </row>
    <row r="4" spans="1:10" ht="15" customHeight="1" thickBot="1" x14ac:dyDescent="0.35">
      <c r="A4" s="9" t="s">
        <v>77</v>
      </c>
      <c r="B4" s="10">
        <v>0.06</v>
      </c>
      <c r="C4" s="11" t="s">
        <v>78</v>
      </c>
      <c r="D4" s="12">
        <f>ROUND($D$3*B4,2)</f>
        <v>56347.83</v>
      </c>
      <c r="E4" s="13" t="s">
        <v>79</v>
      </c>
      <c r="F4" s="1"/>
      <c r="G4" s="11" t="s">
        <v>78</v>
      </c>
      <c r="H4" s="12">
        <f>ROUND($H$3*F4,2)</f>
        <v>0</v>
      </c>
    </row>
    <row r="5" spans="1:10" ht="15" thickBot="1" x14ac:dyDescent="0.35">
      <c r="A5" s="9" t="s">
        <v>80</v>
      </c>
      <c r="B5" s="10">
        <v>0.09</v>
      </c>
      <c r="C5" s="11" t="s">
        <v>81</v>
      </c>
      <c r="D5" s="12">
        <f>ROUND($D$3*B5,2)</f>
        <v>84521.74</v>
      </c>
      <c r="E5" s="13" t="s">
        <v>82</v>
      </c>
      <c r="F5" s="1"/>
      <c r="G5" s="11" t="s">
        <v>81</v>
      </c>
      <c r="H5" s="12">
        <f>ROUND($H$3*F5,2)</f>
        <v>0</v>
      </c>
    </row>
    <row r="6" spans="1:10" ht="15" thickBot="1" x14ac:dyDescent="0.35">
      <c r="A6" s="33" t="s">
        <v>83</v>
      </c>
      <c r="B6" s="34"/>
      <c r="C6" s="35"/>
      <c r="D6" s="12">
        <f>SUM(D3,D4,D5)</f>
        <v>1080000</v>
      </c>
      <c r="E6" s="33" t="s">
        <v>84</v>
      </c>
      <c r="F6" s="34"/>
      <c r="G6" s="35"/>
      <c r="H6" s="12">
        <f>SUM(H3,H4,H5)</f>
        <v>0</v>
      </c>
      <c r="J6" s="4"/>
    </row>
    <row r="7" spans="1:10" ht="15" thickBot="1" x14ac:dyDescent="0.35">
      <c r="A7" s="14" t="s">
        <v>85</v>
      </c>
      <c r="B7" s="15">
        <v>0.21</v>
      </c>
      <c r="C7" s="11" t="s">
        <v>86</v>
      </c>
      <c r="D7" s="12">
        <f>ROUND($D$6*B7,2)</f>
        <v>226800</v>
      </c>
      <c r="E7" s="16" t="s">
        <v>85</v>
      </c>
      <c r="F7" s="17">
        <f>B7</f>
        <v>0.21</v>
      </c>
      <c r="G7" s="11" t="s">
        <v>86</v>
      </c>
      <c r="H7" s="12">
        <f>ROUND($H$6*F7,2)</f>
        <v>0</v>
      </c>
    </row>
    <row r="8" spans="1:10" ht="15" thickBot="1" x14ac:dyDescent="0.35">
      <c r="A8" s="36" t="s">
        <v>87</v>
      </c>
      <c r="B8" s="37"/>
      <c r="C8" s="38"/>
      <c r="D8" s="18">
        <f>SUM(D6:D7)</f>
        <v>1306800</v>
      </c>
      <c r="E8" s="36" t="s">
        <v>88</v>
      </c>
      <c r="F8" s="37"/>
      <c r="G8" s="38"/>
      <c r="H8" s="18">
        <f>SUM(H6:H7)</f>
        <v>0</v>
      </c>
    </row>
    <row r="9" spans="1:10" ht="15" thickBot="1" x14ac:dyDescent="0.35"/>
    <row r="10" spans="1:10" ht="15" thickBot="1" x14ac:dyDescent="0.35">
      <c r="A10" s="19"/>
      <c r="F10" s="28" t="s">
        <v>89</v>
      </c>
      <c r="G10" s="29"/>
      <c r="H10" s="28" t="s">
        <v>90</v>
      </c>
      <c r="I10" s="29"/>
    </row>
    <row r="11" spans="1:10" x14ac:dyDescent="0.3">
      <c r="A11" s="20" t="s">
        <v>91</v>
      </c>
      <c r="B11" s="20" t="s">
        <v>92</v>
      </c>
      <c r="C11" s="20" t="s">
        <v>0</v>
      </c>
      <c r="D11" s="20" t="s">
        <v>93</v>
      </c>
      <c r="E11" s="21" t="s">
        <v>94</v>
      </c>
      <c r="F11" s="21" t="s">
        <v>95</v>
      </c>
      <c r="G11" s="20" t="s">
        <v>96</v>
      </c>
      <c r="H11" s="20" t="s">
        <v>97</v>
      </c>
      <c r="I11" s="20" t="s">
        <v>98</v>
      </c>
    </row>
    <row r="12" spans="1:10" x14ac:dyDescent="0.3">
      <c r="A12" s="22" t="s">
        <v>99</v>
      </c>
      <c r="B12" s="22" t="s">
        <v>100</v>
      </c>
      <c r="C12" s="22" t="s">
        <v>101</v>
      </c>
      <c r="D12" s="22"/>
      <c r="E12" s="23"/>
      <c r="F12" s="23"/>
      <c r="G12" s="24"/>
      <c r="H12" s="2"/>
      <c r="I12" s="25"/>
    </row>
    <row r="13" spans="1:10" x14ac:dyDescent="0.3">
      <c r="A13" s="22" t="s">
        <v>102</v>
      </c>
      <c r="B13" s="22" t="s">
        <v>103</v>
      </c>
      <c r="C13" s="22" t="s">
        <v>1</v>
      </c>
      <c r="D13" s="22"/>
      <c r="E13" s="23"/>
      <c r="F13" s="23"/>
      <c r="G13" s="24"/>
      <c r="H13" s="2"/>
      <c r="I13" s="25"/>
    </row>
    <row r="14" spans="1:10" x14ac:dyDescent="0.3">
      <c r="A14" s="22"/>
      <c r="B14" s="22" t="s">
        <v>104</v>
      </c>
      <c r="C14" s="26" t="s">
        <v>2</v>
      </c>
      <c r="D14" s="22" t="s">
        <v>105</v>
      </c>
      <c r="E14" s="23">
        <v>5</v>
      </c>
      <c r="F14" s="23">
        <v>10810.02</v>
      </c>
      <c r="G14" s="24">
        <f t="shared" ref="G14:G21" si="0">ROUND(E14*F14,2)</f>
        <v>54050.1</v>
      </c>
      <c r="H14" s="2"/>
      <c r="I14" s="25">
        <f t="shared" ref="I14" si="1">ROUND(E14*H14,2)</f>
        <v>0</v>
      </c>
    </row>
    <row r="15" spans="1:10" x14ac:dyDescent="0.3">
      <c r="A15" s="22"/>
      <c r="B15" s="22" t="s">
        <v>111</v>
      </c>
      <c r="C15" s="26" t="s">
        <v>3</v>
      </c>
      <c r="D15" s="22" t="s">
        <v>105</v>
      </c>
      <c r="E15" s="23">
        <v>4</v>
      </c>
      <c r="F15" s="23">
        <v>11940</v>
      </c>
      <c r="G15" s="24">
        <f t="shared" si="0"/>
        <v>47760</v>
      </c>
      <c r="H15" s="2"/>
      <c r="I15" s="25">
        <f t="shared" ref="I15:I20" si="2">ROUND(E15*H15,2)</f>
        <v>0</v>
      </c>
    </row>
    <row r="16" spans="1:10" ht="28.8" x14ac:dyDescent="0.3">
      <c r="A16" s="22"/>
      <c r="B16" s="22" t="s">
        <v>112</v>
      </c>
      <c r="C16" s="26" t="s">
        <v>4</v>
      </c>
      <c r="D16" s="22" t="s">
        <v>105</v>
      </c>
      <c r="E16" s="23">
        <v>2</v>
      </c>
      <c r="F16" s="23">
        <v>11150.03</v>
      </c>
      <c r="G16" s="24">
        <f t="shared" si="0"/>
        <v>22300.06</v>
      </c>
      <c r="H16" s="2"/>
      <c r="I16" s="25">
        <f t="shared" si="2"/>
        <v>0</v>
      </c>
    </row>
    <row r="17" spans="1:9" ht="28.8" x14ac:dyDescent="0.3">
      <c r="A17" s="22"/>
      <c r="B17" s="22" t="s">
        <v>113</v>
      </c>
      <c r="C17" s="26" t="s">
        <v>5</v>
      </c>
      <c r="D17" s="22" t="s">
        <v>105</v>
      </c>
      <c r="E17" s="23">
        <v>4</v>
      </c>
      <c r="F17" s="23">
        <v>15860</v>
      </c>
      <c r="G17" s="24">
        <f t="shared" si="0"/>
        <v>63440</v>
      </c>
      <c r="H17" s="2"/>
      <c r="I17" s="25">
        <f t="shared" si="2"/>
        <v>0</v>
      </c>
    </row>
    <row r="18" spans="1:9" ht="28.8" x14ac:dyDescent="0.3">
      <c r="B18" s="22" t="s">
        <v>114</v>
      </c>
      <c r="C18" s="27" t="s">
        <v>6</v>
      </c>
      <c r="D18" s="22" t="s">
        <v>105</v>
      </c>
      <c r="E18" s="4">
        <v>8</v>
      </c>
      <c r="F18" s="23">
        <v>23440</v>
      </c>
      <c r="G18" s="24">
        <f t="shared" si="0"/>
        <v>187520</v>
      </c>
      <c r="H18" s="2"/>
      <c r="I18" s="25">
        <f t="shared" si="2"/>
        <v>0</v>
      </c>
    </row>
    <row r="19" spans="1:9" x14ac:dyDescent="0.3">
      <c r="B19" s="22" t="s">
        <v>115</v>
      </c>
      <c r="C19" s="27" t="s">
        <v>7</v>
      </c>
      <c r="D19" s="22" t="s">
        <v>105</v>
      </c>
      <c r="E19" s="4">
        <v>4</v>
      </c>
      <c r="F19" s="23">
        <v>8080</v>
      </c>
      <c r="G19" s="24">
        <f t="shared" si="0"/>
        <v>32320</v>
      </c>
      <c r="H19" s="2"/>
      <c r="I19" s="25">
        <f t="shared" si="2"/>
        <v>0</v>
      </c>
    </row>
    <row r="20" spans="1:9" x14ac:dyDescent="0.3">
      <c r="B20" s="22" t="s">
        <v>116</v>
      </c>
      <c r="C20" s="27" t="s">
        <v>8</v>
      </c>
      <c r="D20" s="22" t="s">
        <v>105</v>
      </c>
      <c r="E20" s="4">
        <v>13</v>
      </c>
      <c r="F20" s="23">
        <v>15807.06</v>
      </c>
      <c r="G20" s="24">
        <f t="shared" si="0"/>
        <v>205491.78</v>
      </c>
      <c r="H20" s="2"/>
      <c r="I20" s="25">
        <f t="shared" si="2"/>
        <v>0</v>
      </c>
    </row>
    <row r="21" spans="1:9" x14ac:dyDescent="0.3">
      <c r="B21" s="22" t="s">
        <v>117</v>
      </c>
      <c r="C21" s="27" t="s">
        <v>9</v>
      </c>
      <c r="D21" s="22" t="s">
        <v>105</v>
      </c>
      <c r="E21" s="4">
        <v>6</v>
      </c>
      <c r="F21" s="23">
        <v>17218</v>
      </c>
      <c r="G21" s="24">
        <f t="shared" si="0"/>
        <v>103308</v>
      </c>
      <c r="H21" s="2"/>
      <c r="I21" s="25">
        <f>ROUND(E21*H21,2)</f>
        <v>0</v>
      </c>
    </row>
    <row r="22" spans="1:9" x14ac:dyDescent="0.3">
      <c r="A22" t="s">
        <v>106</v>
      </c>
      <c r="B22" s="22" t="s">
        <v>118</v>
      </c>
      <c r="C22" s="27" t="s">
        <v>10</v>
      </c>
      <c r="G22" s="24"/>
      <c r="H22" s="2"/>
      <c r="I22" s="25"/>
    </row>
    <row r="23" spans="1:9" ht="43.2" x14ac:dyDescent="0.3">
      <c r="B23" s="22" t="s">
        <v>119</v>
      </c>
      <c r="C23" s="27" t="s">
        <v>11</v>
      </c>
      <c r="D23" s="22" t="s">
        <v>105</v>
      </c>
      <c r="E23" s="23">
        <v>42</v>
      </c>
      <c r="F23" s="23">
        <v>7.9</v>
      </c>
      <c r="G23" s="24">
        <f t="shared" ref="G23" si="3">ROUND(E23*F23,2)</f>
        <v>331.8</v>
      </c>
      <c r="H23" s="2"/>
      <c r="I23" s="25">
        <f t="shared" ref="I23" si="4">ROUND(E23*H23,2)</f>
        <v>0</v>
      </c>
    </row>
    <row r="24" spans="1:9" x14ac:dyDescent="0.3">
      <c r="A24" s="22" t="s">
        <v>107</v>
      </c>
      <c r="B24" s="22" t="s">
        <v>108</v>
      </c>
      <c r="C24" s="22" t="s">
        <v>109</v>
      </c>
      <c r="D24" s="22"/>
      <c r="E24" s="23"/>
      <c r="F24" s="23"/>
      <c r="G24" s="24"/>
      <c r="H24" s="2"/>
      <c r="I24" s="25"/>
    </row>
    <row r="25" spans="1:9" x14ac:dyDescent="0.3">
      <c r="A25" s="22" t="s">
        <v>110</v>
      </c>
      <c r="B25" s="22" t="s">
        <v>122</v>
      </c>
      <c r="C25" s="22" t="s">
        <v>120</v>
      </c>
      <c r="D25" s="22"/>
      <c r="E25" s="23"/>
      <c r="F25" s="23"/>
      <c r="G25" s="24"/>
      <c r="H25" s="2"/>
      <c r="I25" s="25"/>
    </row>
    <row r="26" spans="1:9" x14ac:dyDescent="0.3">
      <c r="B26" s="22" t="s">
        <v>121</v>
      </c>
      <c r="C26" s="27" t="s">
        <v>123</v>
      </c>
      <c r="D26" s="22" t="s">
        <v>105</v>
      </c>
      <c r="E26" s="23">
        <v>4</v>
      </c>
      <c r="F26" s="23">
        <v>771.3</v>
      </c>
      <c r="G26" s="24">
        <f t="shared" ref="G26:G83" si="5">ROUND(E26*F26,2)</f>
        <v>3085.2</v>
      </c>
      <c r="H26" s="2"/>
      <c r="I26" s="25">
        <f t="shared" ref="I26:I85" si="6">ROUND(E26*H26,2)</f>
        <v>0</v>
      </c>
    </row>
    <row r="27" spans="1:9" ht="28.8" x14ac:dyDescent="0.3">
      <c r="C27" s="27" t="s">
        <v>13</v>
      </c>
      <c r="D27" s="22" t="s">
        <v>105</v>
      </c>
      <c r="E27" s="23">
        <v>3</v>
      </c>
      <c r="F27" s="23">
        <v>771.3</v>
      </c>
      <c r="G27" s="24">
        <f t="shared" si="5"/>
        <v>2313.9</v>
      </c>
      <c r="H27" s="2"/>
      <c r="I27" s="25">
        <f t="shared" si="6"/>
        <v>0</v>
      </c>
    </row>
    <row r="28" spans="1:9" ht="28.8" x14ac:dyDescent="0.3">
      <c r="C28" s="27" t="s">
        <v>14</v>
      </c>
      <c r="D28" s="22" t="s">
        <v>105</v>
      </c>
      <c r="E28" s="23">
        <v>2</v>
      </c>
      <c r="F28" s="23">
        <v>771.3</v>
      </c>
      <c r="G28" s="24">
        <f t="shared" si="5"/>
        <v>1542.6</v>
      </c>
      <c r="H28" s="2"/>
      <c r="I28" s="25">
        <f t="shared" si="6"/>
        <v>0</v>
      </c>
    </row>
    <row r="29" spans="1:9" ht="28.8" x14ac:dyDescent="0.3">
      <c r="C29" s="27" t="s">
        <v>15</v>
      </c>
      <c r="D29" s="22" t="s">
        <v>105</v>
      </c>
      <c r="E29" s="23">
        <v>3</v>
      </c>
      <c r="F29" s="23">
        <v>1018.3</v>
      </c>
      <c r="G29" s="24">
        <f t="shared" si="5"/>
        <v>3054.9</v>
      </c>
      <c r="H29" s="2"/>
      <c r="I29" s="25">
        <f t="shared" si="6"/>
        <v>0</v>
      </c>
    </row>
    <row r="30" spans="1:9" ht="28.8" x14ac:dyDescent="0.3">
      <c r="C30" s="27" t="s">
        <v>16</v>
      </c>
      <c r="D30" s="22" t="s">
        <v>105</v>
      </c>
      <c r="E30" s="23">
        <v>5</v>
      </c>
      <c r="F30" s="23">
        <v>785</v>
      </c>
      <c r="G30" s="24">
        <f t="shared" si="5"/>
        <v>3925</v>
      </c>
      <c r="H30" s="2"/>
      <c r="I30" s="25">
        <f t="shared" si="6"/>
        <v>0</v>
      </c>
    </row>
    <row r="31" spans="1:9" ht="28.8" x14ac:dyDescent="0.3">
      <c r="C31" s="27" t="s">
        <v>17</v>
      </c>
      <c r="D31" s="22" t="s">
        <v>105</v>
      </c>
      <c r="E31" s="23">
        <v>3</v>
      </c>
      <c r="F31" s="23">
        <v>771.3</v>
      </c>
      <c r="G31" s="24">
        <f t="shared" si="5"/>
        <v>2313.9</v>
      </c>
      <c r="H31" s="2"/>
      <c r="I31" s="25">
        <f t="shared" si="6"/>
        <v>0</v>
      </c>
    </row>
    <row r="32" spans="1:9" ht="28.8" x14ac:dyDescent="0.3">
      <c r="C32" s="27" t="s">
        <v>18</v>
      </c>
      <c r="D32" s="22" t="s">
        <v>105</v>
      </c>
      <c r="E32" s="23">
        <v>10</v>
      </c>
      <c r="F32" s="23">
        <v>771.3</v>
      </c>
      <c r="G32" s="24">
        <f t="shared" si="5"/>
        <v>7713</v>
      </c>
      <c r="H32" s="2"/>
      <c r="I32" s="25">
        <f t="shared" si="6"/>
        <v>0</v>
      </c>
    </row>
    <row r="33" spans="3:9" ht="28.8" x14ac:dyDescent="0.3">
      <c r="C33" s="27" t="s">
        <v>19</v>
      </c>
      <c r="D33" s="22" t="s">
        <v>105</v>
      </c>
      <c r="E33" s="23">
        <v>4</v>
      </c>
      <c r="F33" s="23">
        <v>771.3</v>
      </c>
      <c r="G33" s="24">
        <f t="shared" si="5"/>
        <v>3085.2</v>
      </c>
      <c r="H33" s="2"/>
      <c r="I33" s="25">
        <f t="shared" si="6"/>
        <v>0</v>
      </c>
    </row>
    <row r="34" spans="3:9" ht="28.8" x14ac:dyDescent="0.3">
      <c r="C34" s="27" t="s">
        <v>20</v>
      </c>
      <c r="D34" s="22" t="s">
        <v>105</v>
      </c>
      <c r="E34" s="23">
        <v>1</v>
      </c>
      <c r="F34" s="23">
        <v>494</v>
      </c>
      <c r="G34" s="24">
        <f t="shared" si="5"/>
        <v>494</v>
      </c>
      <c r="H34" s="2"/>
      <c r="I34" s="25">
        <f t="shared" si="6"/>
        <v>0</v>
      </c>
    </row>
    <row r="35" spans="3:9" ht="28.8" x14ac:dyDescent="0.3">
      <c r="C35" s="27" t="s">
        <v>21</v>
      </c>
      <c r="D35" s="22" t="s">
        <v>105</v>
      </c>
      <c r="E35" s="23">
        <v>1</v>
      </c>
      <c r="F35" s="23">
        <v>494</v>
      </c>
      <c r="G35" s="24">
        <f t="shared" si="5"/>
        <v>494</v>
      </c>
      <c r="H35" s="2"/>
      <c r="I35" s="25">
        <f t="shared" si="6"/>
        <v>0</v>
      </c>
    </row>
    <row r="36" spans="3:9" ht="28.8" x14ac:dyDescent="0.3">
      <c r="C36" s="27" t="s">
        <v>22</v>
      </c>
      <c r="D36" s="22" t="s">
        <v>105</v>
      </c>
      <c r="E36" s="23">
        <v>1</v>
      </c>
      <c r="F36" s="23">
        <v>646.4</v>
      </c>
      <c r="G36" s="24">
        <f t="shared" si="5"/>
        <v>646.4</v>
      </c>
      <c r="H36" s="2"/>
      <c r="I36" s="25">
        <f t="shared" si="6"/>
        <v>0</v>
      </c>
    </row>
    <row r="37" spans="3:9" ht="28.8" x14ac:dyDescent="0.3">
      <c r="C37" s="27" t="s">
        <v>23</v>
      </c>
      <c r="D37" s="22" t="s">
        <v>105</v>
      </c>
      <c r="E37" s="23">
        <v>3</v>
      </c>
      <c r="F37" s="23">
        <v>515</v>
      </c>
      <c r="G37" s="24">
        <f t="shared" si="5"/>
        <v>1545</v>
      </c>
      <c r="H37" s="2"/>
      <c r="I37" s="25">
        <f t="shared" si="6"/>
        <v>0</v>
      </c>
    </row>
    <row r="38" spans="3:9" ht="28.8" x14ac:dyDescent="0.3">
      <c r="C38" s="27" t="s">
        <v>24</v>
      </c>
      <c r="D38" s="22" t="s">
        <v>105</v>
      </c>
      <c r="E38" s="23">
        <v>1</v>
      </c>
      <c r="F38" s="23">
        <v>494.8</v>
      </c>
      <c r="G38" s="24">
        <f t="shared" si="5"/>
        <v>494.8</v>
      </c>
      <c r="H38" s="2"/>
      <c r="I38" s="25">
        <f t="shared" si="6"/>
        <v>0</v>
      </c>
    </row>
    <row r="39" spans="3:9" ht="28.8" x14ac:dyDescent="0.3">
      <c r="C39" s="27" t="s">
        <v>25</v>
      </c>
      <c r="D39" s="22" t="s">
        <v>105</v>
      </c>
      <c r="E39" s="23">
        <v>3</v>
      </c>
      <c r="F39" s="23">
        <v>494.8</v>
      </c>
      <c r="G39" s="24">
        <f t="shared" si="5"/>
        <v>1484.4</v>
      </c>
      <c r="H39" s="2"/>
      <c r="I39" s="25">
        <f t="shared" si="6"/>
        <v>0</v>
      </c>
    </row>
    <row r="40" spans="3:9" ht="28.8" x14ac:dyDescent="0.3">
      <c r="C40" s="27" t="s">
        <v>26</v>
      </c>
      <c r="D40" s="22" t="s">
        <v>105</v>
      </c>
      <c r="E40" s="23">
        <v>2</v>
      </c>
      <c r="F40" s="23">
        <v>494.8</v>
      </c>
      <c r="G40" s="24">
        <f t="shared" si="5"/>
        <v>989.6</v>
      </c>
      <c r="H40" s="2"/>
      <c r="I40" s="25">
        <f t="shared" si="6"/>
        <v>0</v>
      </c>
    </row>
    <row r="41" spans="3:9" ht="28.8" x14ac:dyDescent="0.3">
      <c r="C41" s="27" t="s">
        <v>27</v>
      </c>
      <c r="D41" s="22" t="s">
        <v>105</v>
      </c>
      <c r="E41" s="23">
        <v>4</v>
      </c>
      <c r="F41" s="23">
        <v>771.3</v>
      </c>
      <c r="G41" s="24">
        <f t="shared" si="5"/>
        <v>3085.2</v>
      </c>
      <c r="H41" s="2"/>
      <c r="I41" s="25">
        <f t="shared" si="6"/>
        <v>0</v>
      </c>
    </row>
    <row r="42" spans="3:9" ht="28.8" x14ac:dyDescent="0.3">
      <c r="C42" s="27" t="s">
        <v>28</v>
      </c>
      <c r="D42" s="22" t="s">
        <v>105</v>
      </c>
      <c r="E42" s="23">
        <v>3</v>
      </c>
      <c r="F42" s="23">
        <v>771.3</v>
      </c>
      <c r="G42" s="24">
        <f t="shared" si="5"/>
        <v>2313.9</v>
      </c>
      <c r="H42" s="2"/>
      <c r="I42" s="25">
        <f t="shared" si="6"/>
        <v>0</v>
      </c>
    </row>
    <row r="43" spans="3:9" ht="28.8" x14ac:dyDescent="0.3">
      <c r="C43" s="27" t="s">
        <v>29</v>
      </c>
      <c r="D43" s="22" t="s">
        <v>105</v>
      </c>
      <c r="E43" s="23">
        <v>2</v>
      </c>
      <c r="F43" s="23">
        <v>771.3</v>
      </c>
      <c r="G43" s="24">
        <f t="shared" si="5"/>
        <v>1542.6</v>
      </c>
      <c r="H43" s="2"/>
      <c r="I43" s="25">
        <f t="shared" si="6"/>
        <v>0</v>
      </c>
    </row>
    <row r="44" spans="3:9" ht="28.8" x14ac:dyDescent="0.3">
      <c r="C44" s="27" t="s">
        <v>30</v>
      </c>
      <c r="D44" s="22" t="s">
        <v>105</v>
      </c>
      <c r="E44" s="23">
        <v>3</v>
      </c>
      <c r="F44" s="23">
        <v>1018.3</v>
      </c>
      <c r="G44" s="24">
        <f t="shared" si="5"/>
        <v>3054.9</v>
      </c>
      <c r="H44" s="2"/>
      <c r="I44" s="25">
        <f t="shared" si="6"/>
        <v>0</v>
      </c>
    </row>
    <row r="45" spans="3:9" ht="28.8" x14ac:dyDescent="0.3">
      <c r="C45" s="27" t="s">
        <v>31</v>
      </c>
      <c r="D45" s="22" t="s">
        <v>105</v>
      </c>
      <c r="E45" s="23">
        <v>5</v>
      </c>
      <c r="F45" s="23">
        <v>785</v>
      </c>
      <c r="G45" s="24">
        <f t="shared" si="5"/>
        <v>3925</v>
      </c>
      <c r="H45" s="2"/>
      <c r="I45" s="25">
        <f t="shared" si="6"/>
        <v>0</v>
      </c>
    </row>
    <row r="46" spans="3:9" ht="28.8" x14ac:dyDescent="0.3">
      <c r="C46" s="27" t="s">
        <v>32</v>
      </c>
      <c r="D46" s="22" t="s">
        <v>105</v>
      </c>
      <c r="E46" s="23">
        <v>3</v>
      </c>
      <c r="F46" s="23">
        <v>771.3</v>
      </c>
      <c r="G46" s="24">
        <f t="shared" si="5"/>
        <v>2313.9</v>
      </c>
      <c r="H46" s="2"/>
      <c r="I46" s="25">
        <f t="shared" si="6"/>
        <v>0</v>
      </c>
    </row>
    <row r="47" spans="3:9" ht="28.8" x14ac:dyDescent="0.3">
      <c r="C47" s="27" t="s">
        <v>33</v>
      </c>
      <c r="D47" s="22" t="s">
        <v>105</v>
      </c>
      <c r="E47" s="23">
        <v>10</v>
      </c>
      <c r="F47" s="23">
        <v>771.3</v>
      </c>
      <c r="G47" s="24">
        <f t="shared" si="5"/>
        <v>7713</v>
      </c>
      <c r="H47" s="2"/>
      <c r="I47" s="25">
        <f t="shared" si="6"/>
        <v>0</v>
      </c>
    </row>
    <row r="48" spans="3:9" ht="28.8" x14ac:dyDescent="0.3">
      <c r="C48" s="27" t="s">
        <v>34</v>
      </c>
      <c r="D48" s="22" t="s">
        <v>105</v>
      </c>
      <c r="E48" s="23">
        <v>4</v>
      </c>
      <c r="F48" s="23">
        <v>771.3</v>
      </c>
      <c r="G48" s="24">
        <f t="shared" si="5"/>
        <v>3085.2</v>
      </c>
      <c r="H48" s="2"/>
      <c r="I48" s="25">
        <f t="shared" si="6"/>
        <v>0</v>
      </c>
    </row>
    <row r="49" spans="3:9" ht="28.8" x14ac:dyDescent="0.3">
      <c r="C49" s="27" t="s">
        <v>35</v>
      </c>
      <c r="D49" s="22" t="s">
        <v>105</v>
      </c>
      <c r="E49" s="23">
        <v>1</v>
      </c>
      <c r="F49" s="23">
        <v>494</v>
      </c>
      <c r="G49" s="24">
        <f t="shared" si="5"/>
        <v>494</v>
      </c>
      <c r="H49" s="2"/>
      <c r="I49" s="25">
        <f t="shared" si="6"/>
        <v>0</v>
      </c>
    </row>
    <row r="50" spans="3:9" ht="28.8" x14ac:dyDescent="0.3">
      <c r="C50" s="27" t="s">
        <v>36</v>
      </c>
      <c r="D50" s="22" t="s">
        <v>105</v>
      </c>
      <c r="E50" s="23">
        <v>1</v>
      </c>
      <c r="F50" s="23">
        <v>494</v>
      </c>
      <c r="G50" s="24">
        <f t="shared" si="5"/>
        <v>494</v>
      </c>
      <c r="H50" s="2"/>
      <c r="I50" s="25">
        <f t="shared" si="6"/>
        <v>0</v>
      </c>
    </row>
    <row r="51" spans="3:9" ht="28.8" x14ac:dyDescent="0.3">
      <c r="C51" s="27" t="s">
        <v>37</v>
      </c>
      <c r="D51" s="22" t="s">
        <v>105</v>
      </c>
      <c r="E51" s="23">
        <v>1</v>
      </c>
      <c r="F51" s="23">
        <v>646.4</v>
      </c>
      <c r="G51" s="24">
        <f t="shared" si="5"/>
        <v>646.4</v>
      </c>
      <c r="H51" s="2"/>
      <c r="I51" s="25">
        <f t="shared" si="6"/>
        <v>0</v>
      </c>
    </row>
    <row r="52" spans="3:9" ht="28.8" x14ac:dyDescent="0.3">
      <c r="C52" s="27" t="s">
        <v>38</v>
      </c>
      <c r="D52" s="22" t="s">
        <v>105</v>
      </c>
      <c r="E52" s="23">
        <v>3</v>
      </c>
      <c r="F52" s="23">
        <v>515</v>
      </c>
      <c r="G52" s="24">
        <f t="shared" si="5"/>
        <v>1545</v>
      </c>
      <c r="H52" s="2"/>
      <c r="I52" s="25">
        <f t="shared" si="6"/>
        <v>0</v>
      </c>
    </row>
    <row r="53" spans="3:9" ht="28.8" x14ac:dyDescent="0.3">
      <c r="C53" s="27" t="s">
        <v>39</v>
      </c>
      <c r="D53" s="22" t="s">
        <v>105</v>
      </c>
      <c r="E53" s="23">
        <v>1</v>
      </c>
      <c r="F53" s="23">
        <v>494.8</v>
      </c>
      <c r="G53" s="24">
        <f t="shared" si="5"/>
        <v>494.8</v>
      </c>
      <c r="H53" s="2"/>
      <c r="I53" s="25">
        <f t="shared" si="6"/>
        <v>0</v>
      </c>
    </row>
    <row r="54" spans="3:9" ht="28.8" x14ac:dyDescent="0.3">
      <c r="C54" s="27" t="s">
        <v>40</v>
      </c>
      <c r="D54" s="22" t="s">
        <v>105</v>
      </c>
      <c r="E54" s="23">
        <v>3</v>
      </c>
      <c r="F54" s="23">
        <v>494.8</v>
      </c>
      <c r="G54" s="24">
        <f t="shared" si="5"/>
        <v>1484.4</v>
      </c>
      <c r="H54" s="2"/>
      <c r="I54" s="25">
        <f t="shared" si="6"/>
        <v>0</v>
      </c>
    </row>
    <row r="55" spans="3:9" ht="28.8" x14ac:dyDescent="0.3">
      <c r="C55" s="27" t="s">
        <v>41</v>
      </c>
      <c r="D55" s="22" t="s">
        <v>105</v>
      </c>
      <c r="E55" s="23">
        <v>2</v>
      </c>
      <c r="F55" s="23">
        <v>494.8</v>
      </c>
      <c r="G55" s="24">
        <f t="shared" si="5"/>
        <v>989.6</v>
      </c>
      <c r="H55" s="2"/>
      <c r="I55" s="25">
        <f t="shared" si="6"/>
        <v>0</v>
      </c>
    </row>
    <row r="56" spans="3:9" ht="28.8" x14ac:dyDescent="0.3">
      <c r="C56" s="27" t="s">
        <v>42</v>
      </c>
      <c r="D56" s="22" t="s">
        <v>105</v>
      </c>
      <c r="E56" s="23">
        <v>4</v>
      </c>
      <c r="F56" s="23">
        <v>771.3</v>
      </c>
      <c r="G56" s="24">
        <f t="shared" si="5"/>
        <v>3085.2</v>
      </c>
      <c r="H56" s="2"/>
      <c r="I56" s="25">
        <f t="shared" si="6"/>
        <v>0</v>
      </c>
    </row>
    <row r="57" spans="3:9" ht="28.8" x14ac:dyDescent="0.3">
      <c r="C57" s="27" t="s">
        <v>43</v>
      </c>
      <c r="D57" s="22" t="s">
        <v>105</v>
      </c>
      <c r="E57" s="23">
        <v>3</v>
      </c>
      <c r="F57" s="23">
        <v>771.3</v>
      </c>
      <c r="G57" s="24">
        <f t="shared" si="5"/>
        <v>2313.9</v>
      </c>
      <c r="H57" s="2"/>
      <c r="I57" s="25">
        <f t="shared" si="6"/>
        <v>0</v>
      </c>
    </row>
    <row r="58" spans="3:9" ht="28.8" x14ac:dyDescent="0.3">
      <c r="C58" s="27" t="s">
        <v>44</v>
      </c>
      <c r="D58" s="22" t="s">
        <v>105</v>
      </c>
      <c r="E58" s="23">
        <v>2</v>
      </c>
      <c r="F58" s="23">
        <v>771.3</v>
      </c>
      <c r="G58" s="24">
        <f t="shared" si="5"/>
        <v>1542.6</v>
      </c>
      <c r="H58" s="2"/>
      <c r="I58" s="25">
        <f t="shared" si="6"/>
        <v>0</v>
      </c>
    </row>
    <row r="59" spans="3:9" ht="28.8" x14ac:dyDescent="0.3">
      <c r="C59" s="27" t="s">
        <v>45</v>
      </c>
      <c r="D59" s="22" t="s">
        <v>105</v>
      </c>
      <c r="E59" s="23">
        <v>3</v>
      </c>
      <c r="F59" s="23">
        <v>1018.3</v>
      </c>
      <c r="G59" s="24">
        <f t="shared" si="5"/>
        <v>3054.9</v>
      </c>
      <c r="H59" s="2"/>
      <c r="I59" s="25">
        <f t="shared" si="6"/>
        <v>0</v>
      </c>
    </row>
    <row r="60" spans="3:9" ht="28.8" x14ac:dyDescent="0.3">
      <c r="C60" s="27" t="s">
        <v>46</v>
      </c>
      <c r="D60" s="22" t="s">
        <v>105</v>
      </c>
      <c r="E60" s="23">
        <v>5</v>
      </c>
      <c r="F60" s="23">
        <v>785</v>
      </c>
      <c r="G60" s="24">
        <f t="shared" si="5"/>
        <v>3925</v>
      </c>
      <c r="H60" s="2"/>
      <c r="I60" s="25">
        <f t="shared" si="6"/>
        <v>0</v>
      </c>
    </row>
    <row r="61" spans="3:9" ht="28.8" x14ac:dyDescent="0.3">
      <c r="C61" s="27" t="s">
        <v>47</v>
      </c>
      <c r="D61" s="22" t="s">
        <v>105</v>
      </c>
      <c r="E61" s="23">
        <v>3</v>
      </c>
      <c r="F61" s="23">
        <v>771.3</v>
      </c>
      <c r="G61" s="24">
        <f t="shared" si="5"/>
        <v>2313.9</v>
      </c>
      <c r="H61" s="2"/>
      <c r="I61" s="25">
        <f t="shared" si="6"/>
        <v>0</v>
      </c>
    </row>
    <row r="62" spans="3:9" ht="28.8" x14ac:dyDescent="0.3">
      <c r="C62" s="27" t="s">
        <v>48</v>
      </c>
      <c r="D62" s="22" t="s">
        <v>105</v>
      </c>
      <c r="E62" s="23">
        <v>10</v>
      </c>
      <c r="F62" s="23">
        <v>771.3</v>
      </c>
      <c r="G62" s="24">
        <f t="shared" si="5"/>
        <v>7713</v>
      </c>
      <c r="H62" s="2"/>
      <c r="I62" s="25">
        <f t="shared" si="6"/>
        <v>0</v>
      </c>
    </row>
    <row r="63" spans="3:9" ht="28.8" x14ac:dyDescent="0.3">
      <c r="C63" s="27" t="s">
        <v>49</v>
      </c>
      <c r="D63" s="22" t="s">
        <v>105</v>
      </c>
      <c r="E63" s="23">
        <v>4</v>
      </c>
      <c r="F63" s="23">
        <v>771.3</v>
      </c>
      <c r="G63" s="24">
        <f t="shared" si="5"/>
        <v>3085.2</v>
      </c>
      <c r="H63" s="2"/>
      <c r="I63" s="25">
        <f t="shared" si="6"/>
        <v>0</v>
      </c>
    </row>
    <row r="64" spans="3:9" ht="28.8" x14ac:dyDescent="0.3">
      <c r="C64" s="27" t="s">
        <v>50</v>
      </c>
      <c r="D64" s="22" t="s">
        <v>105</v>
      </c>
      <c r="E64" s="23">
        <v>1</v>
      </c>
      <c r="F64" s="23">
        <v>494</v>
      </c>
      <c r="G64" s="24">
        <f t="shared" si="5"/>
        <v>494</v>
      </c>
      <c r="H64" s="2"/>
      <c r="I64" s="25">
        <f t="shared" si="6"/>
        <v>0</v>
      </c>
    </row>
    <row r="65" spans="3:9" ht="28.8" x14ac:dyDescent="0.3">
      <c r="C65" s="27" t="s">
        <v>51</v>
      </c>
      <c r="D65" s="22" t="s">
        <v>105</v>
      </c>
      <c r="E65" s="23">
        <v>1</v>
      </c>
      <c r="F65" s="23">
        <v>494</v>
      </c>
      <c r="G65" s="24">
        <f t="shared" si="5"/>
        <v>494</v>
      </c>
      <c r="H65" s="2"/>
      <c r="I65" s="25">
        <f t="shared" si="6"/>
        <v>0</v>
      </c>
    </row>
    <row r="66" spans="3:9" ht="28.8" x14ac:dyDescent="0.3">
      <c r="C66" s="27" t="s">
        <v>52</v>
      </c>
      <c r="D66" s="22" t="s">
        <v>105</v>
      </c>
      <c r="E66" s="23">
        <v>1</v>
      </c>
      <c r="F66" s="23">
        <v>646.4</v>
      </c>
      <c r="G66" s="24">
        <f t="shared" si="5"/>
        <v>646.4</v>
      </c>
      <c r="H66" s="2"/>
      <c r="I66" s="25">
        <f t="shared" si="6"/>
        <v>0</v>
      </c>
    </row>
    <row r="67" spans="3:9" ht="28.8" x14ac:dyDescent="0.3">
      <c r="C67" s="27" t="s">
        <v>53</v>
      </c>
      <c r="D67" s="22" t="s">
        <v>105</v>
      </c>
      <c r="E67" s="23">
        <v>3</v>
      </c>
      <c r="F67" s="23">
        <v>515</v>
      </c>
      <c r="G67" s="24">
        <f t="shared" si="5"/>
        <v>1545</v>
      </c>
      <c r="H67" s="2"/>
      <c r="I67" s="25">
        <f t="shared" si="6"/>
        <v>0</v>
      </c>
    </row>
    <row r="68" spans="3:9" ht="28.8" x14ac:dyDescent="0.3">
      <c r="C68" s="27" t="s">
        <v>54</v>
      </c>
      <c r="D68" s="22" t="s">
        <v>105</v>
      </c>
      <c r="E68" s="23">
        <v>1</v>
      </c>
      <c r="F68" s="23">
        <v>494.79</v>
      </c>
      <c r="G68" s="24">
        <f t="shared" si="5"/>
        <v>494.79</v>
      </c>
      <c r="H68" s="2"/>
      <c r="I68" s="25">
        <f t="shared" si="6"/>
        <v>0</v>
      </c>
    </row>
    <row r="69" spans="3:9" ht="28.8" x14ac:dyDescent="0.3">
      <c r="C69" s="27" t="s">
        <v>55</v>
      </c>
      <c r="D69" s="22" t="s">
        <v>105</v>
      </c>
      <c r="E69" s="23">
        <v>3</v>
      </c>
      <c r="F69" s="23">
        <v>494.8</v>
      </c>
      <c r="G69" s="24">
        <f t="shared" si="5"/>
        <v>1484.4</v>
      </c>
      <c r="H69" s="2"/>
      <c r="I69" s="25">
        <f t="shared" si="6"/>
        <v>0</v>
      </c>
    </row>
    <row r="70" spans="3:9" ht="28.8" x14ac:dyDescent="0.3">
      <c r="C70" s="27" t="s">
        <v>56</v>
      </c>
      <c r="D70" s="22" t="s">
        <v>105</v>
      </c>
      <c r="E70" s="23">
        <v>2</v>
      </c>
      <c r="F70" s="23">
        <v>494.8</v>
      </c>
      <c r="G70" s="24">
        <f t="shared" si="5"/>
        <v>989.6</v>
      </c>
      <c r="H70" s="2"/>
      <c r="I70" s="25">
        <f t="shared" si="6"/>
        <v>0</v>
      </c>
    </row>
    <row r="71" spans="3:9" ht="28.8" x14ac:dyDescent="0.3">
      <c r="C71" s="27" t="s">
        <v>57</v>
      </c>
      <c r="D71" s="22" t="s">
        <v>105</v>
      </c>
      <c r="E71" s="23">
        <v>12</v>
      </c>
      <c r="F71" s="23">
        <v>12.75</v>
      </c>
      <c r="G71" s="24">
        <f t="shared" si="5"/>
        <v>153</v>
      </c>
      <c r="H71" s="2"/>
      <c r="I71" s="25">
        <f t="shared" si="6"/>
        <v>0</v>
      </c>
    </row>
    <row r="72" spans="3:9" ht="28.8" x14ac:dyDescent="0.3">
      <c r="C72" s="27" t="s">
        <v>58</v>
      </c>
      <c r="D72" s="22" t="s">
        <v>105</v>
      </c>
      <c r="E72" s="23">
        <v>12</v>
      </c>
      <c r="F72" s="23">
        <v>12.75</v>
      </c>
      <c r="G72" s="24">
        <f>ROUND(E72*F72,2)</f>
        <v>153</v>
      </c>
      <c r="H72" s="2"/>
      <c r="I72" s="25">
        <f t="shared" si="6"/>
        <v>0</v>
      </c>
    </row>
    <row r="73" spans="3:9" ht="28.8" x14ac:dyDescent="0.3">
      <c r="C73" s="27" t="s">
        <v>59</v>
      </c>
      <c r="D73" s="22" t="s">
        <v>105</v>
      </c>
      <c r="E73" s="23">
        <v>12</v>
      </c>
      <c r="F73" s="23">
        <v>12.75</v>
      </c>
      <c r="G73" s="24">
        <f>ROUND(E73*F73,2)</f>
        <v>153</v>
      </c>
      <c r="H73" s="2"/>
      <c r="I73" s="25">
        <f t="shared" si="6"/>
        <v>0</v>
      </c>
    </row>
    <row r="74" spans="3:9" ht="28.8" x14ac:dyDescent="0.3">
      <c r="C74" s="27" t="s">
        <v>60</v>
      </c>
      <c r="D74" s="22" t="s">
        <v>105</v>
      </c>
      <c r="E74" s="23">
        <v>34</v>
      </c>
      <c r="F74" s="23">
        <v>22</v>
      </c>
      <c r="G74" s="24">
        <f t="shared" si="5"/>
        <v>748</v>
      </c>
      <c r="H74" s="2"/>
      <c r="I74" s="25">
        <f t="shared" si="6"/>
        <v>0</v>
      </c>
    </row>
    <row r="75" spans="3:9" ht="28.8" x14ac:dyDescent="0.3">
      <c r="C75" s="27" t="s">
        <v>61</v>
      </c>
      <c r="D75" s="22" t="s">
        <v>105</v>
      </c>
      <c r="E75" s="23">
        <v>34</v>
      </c>
      <c r="F75" s="23">
        <v>22</v>
      </c>
      <c r="G75" s="24">
        <f>ROUND(E75*F75,2)</f>
        <v>748</v>
      </c>
      <c r="H75" s="2"/>
      <c r="I75" s="25">
        <f t="shared" si="6"/>
        <v>0</v>
      </c>
    </row>
    <row r="76" spans="3:9" ht="28.8" x14ac:dyDescent="0.3">
      <c r="C76" s="27" t="s">
        <v>62</v>
      </c>
      <c r="D76" s="22" t="s">
        <v>105</v>
      </c>
      <c r="E76" s="23">
        <v>34</v>
      </c>
      <c r="F76" s="23">
        <v>22</v>
      </c>
      <c r="G76" s="24">
        <f>ROUND(E76*F76,2)</f>
        <v>748</v>
      </c>
      <c r="H76" s="2"/>
      <c r="I76" s="25">
        <f t="shared" si="6"/>
        <v>0</v>
      </c>
    </row>
    <row r="77" spans="3:9" ht="43.2" x14ac:dyDescent="0.3">
      <c r="C77" s="27" t="s">
        <v>63</v>
      </c>
      <c r="D77" s="22" t="s">
        <v>105</v>
      </c>
      <c r="E77" s="23">
        <v>34</v>
      </c>
      <c r="F77" s="23">
        <v>695</v>
      </c>
      <c r="G77" s="24">
        <f t="shared" si="5"/>
        <v>23630</v>
      </c>
      <c r="H77" s="2"/>
      <c r="I77" s="25">
        <f t="shared" si="6"/>
        <v>0</v>
      </c>
    </row>
    <row r="78" spans="3:9" ht="43.2" x14ac:dyDescent="0.3">
      <c r="C78" s="27" t="s">
        <v>64</v>
      </c>
      <c r="D78" s="22" t="s">
        <v>105</v>
      </c>
      <c r="E78" s="23">
        <v>34</v>
      </c>
      <c r="F78" s="23">
        <v>695</v>
      </c>
      <c r="G78" s="24">
        <f>ROUND(E78*F78,2)</f>
        <v>23630</v>
      </c>
      <c r="H78" s="2"/>
      <c r="I78" s="25">
        <f t="shared" si="6"/>
        <v>0</v>
      </c>
    </row>
    <row r="79" spans="3:9" ht="43.2" x14ac:dyDescent="0.3">
      <c r="C79" s="27" t="s">
        <v>65</v>
      </c>
      <c r="D79" s="22" t="s">
        <v>105</v>
      </c>
      <c r="E79" s="23">
        <v>34</v>
      </c>
      <c r="F79" s="23">
        <v>695</v>
      </c>
      <c r="G79" s="24">
        <f>ROUND(E79*F79,2)</f>
        <v>23630</v>
      </c>
      <c r="H79" s="2"/>
      <c r="I79" s="25">
        <f t="shared" si="6"/>
        <v>0</v>
      </c>
    </row>
    <row r="80" spans="3:9" ht="43.2" x14ac:dyDescent="0.3">
      <c r="C80" s="27" t="s">
        <v>66</v>
      </c>
      <c r="D80" s="22" t="s">
        <v>105</v>
      </c>
      <c r="E80" s="23">
        <v>12</v>
      </c>
      <c r="F80" s="23">
        <v>435</v>
      </c>
      <c r="G80" s="24">
        <f t="shared" si="5"/>
        <v>5220</v>
      </c>
      <c r="H80" s="2"/>
      <c r="I80" s="25">
        <f t="shared" si="6"/>
        <v>0</v>
      </c>
    </row>
    <row r="81" spans="3:9" ht="43.2" x14ac:dyDescent="0.3">
      <c r="C81" s="27" t="s">
        <v>67</v>
      </c>
      <c r="D81" s="22" t="s">
        <v>105</v>
      </c>
      <c r="E81" s="23">
        <v>12</v>
      </c>
      <c r="F81" s="23">
        <v>435</v>
      </c>
      <c r="G81" s="24">
        <f>ROUND(E81*F81,2)</f>
        <v>5220</v>
      </c>
      <c r="H81" s="2"/>
      <c r="I81" s="25">
        <f t="shared" si="6"/>
        <v>0</v>
      </c>
    </row>
    <row r="82" spans="3:9" ht="43.2" x14ac:dyDescent="0.3">
      <c r="C82" s="27" t="s">
        <v>68</v>
      </c>
      <c r="D82" s="22" t="s">
        <v>105</v>
      </c>
      <c r="E82" s="23">
        <v>12</v>
      </c>
      <c r="F82" s="23">
        <v>435</v>
      </c>
      <c r="G82" s="24">
        <f>ROUND(E82*F82,2)</f>
        <v>5220</v>
      </c>
      <c r="H82" s="2"/>
      <c r="I82" s="25">
        <f t="shared" si="6"/>
        <v>0</v>
      </c>
    </row>
    <row r="83" spans="3:9" ht="43.2" x14ac:dyDescent="0.3">
      <c r="C83" s="27" t="s">
        <v>69</v>
      </c>
      <c r="D83" s="22" t="s">
        <v>105</v>
      </c>
      <c r="E83" s="23">
        <v>46</v>
      </c>
      <c r="F83" s="23">
        <v>245</v>
      </c>
      <c r="G83" s="24">
        <f t="shared" si="5"/>
        <v>11270</v>
      </c>
      <c r="H83" s="2"/>
      <c r="I83" s="25">
        <f t="shared" si="6"/>
        <v>0</v>
      </c>
    </row>
    <row r="84" spans="3:9" ht="43.2" x14ac:dyDescent="0.3">
      <c r="C84" s="27" t="s">
        <v>70</v>
      </c>
      <c r="D84" s="22" t="s">
        <v>105</v>
      </c>
      <c r="E84" s="23">
        <v>46</v>
      </c>
      <c r="F84" s="23">
        <v>245</v>
      </c>
      <c r="G84" s="24">
        <f>ROUND(E84*F84,2)</f>
        <v>11270</v>
      </c>
      <c r="H84" s="2"/>
      <c r="I84" s="25">
        <f t="shared" si="6"/>
        <v>0</v>
      </c>
    </row>
    <row r="85" spans="3:9" ht="43.2" x14ac:dyDescent="0.3">
      <c r="C85" s="27" t="s">
        <v>71</v>
      </c>
      <c r="D85" s="22" t="s">
        <v>105</v>
      </c>
      <c r="E85" s="23">
        <v>46</v>
      </c>
      <c r="F85" s="23">
        <v>245</v>
      </c>
      <c r="G85" s="24">
        <f>ROUND(E85*F85,2)</f>
        <v>11270</v>
      </c>
      <c r="H85" s="2"/>
      <c r="I85" s="25">
        <f t="shared" si="6"/>
        <v>0</v>
      </c>
    </row>
  </sheetData>
  <sheetProtection algorithmName="SHA-512" hashValue="kjWfPWx4kyoLK7j0x9F4iRkWe9x0MFPrQIt+i1VUV8UcMjlXDt077vAyfmfCHQJu58TNoX3QG49QfRWCIh+OIg==" saltValue="HwZ4ueDakGVyk21o5iMB5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1813B-AF3C-40BE-AC03-F77DE6761FF3}">
  <dimension ref="A1:I73"/>
  <sheetViews>
    <sheetView zoomScale="70" zoomScaleNormal="70" workbookViewId="0">
      <selection activeCell="B14" sqref="B14"/>
    </sheetView>
  </sheetViews>
  <sheetFormatPr baseColWidth="10" defaultColWidth="11.44140625" defaultRowHeight="14.4" x14ac:dyDescent="0.3"/>
  <cols>
    <col min="1" max="1" width="28.33203125" style="39" customWidth="1"/>
    <col min="2" max="2" width="12.109375" style="39" bestFit="1" customWidth="1"/>
    <col min="3" max="3" width="33.33203125" style="39" customWidth="1"/>
    <col min="4" max="4" width="18.6640625" style="39" customWidth="1"/>
    <col min="5" max="5" width="27.6640625" style="41" customWidth="1"/>
    <col min="6" max="6" width="18" style="41" bestFit="1" customWidth="1"/>
    <col min="7" max="7" width="22.5546875" style="42" customWidth="1"/>
    <col min="8" max="8" width="19.6640625" style="39" bestFit="1" customWidth="1"/>
    <col min="9" max="9" width="18.6640625" style="41" customWidth="1"/>
    <col min="10" max="10" width="13.88671875" style="39" bestFit="1" customWidth="1"/>
    <col min="11" max="16384" width="11.44140625" style="39"/>
  </cols>
  <sheetData>
    <row r="1" spans="1:9" ht="15" thickBot="1" x14ac:dyDescent="0.35">
      <c r="D1" s="40" t="s">
        <v>72</v>
      </c>
      <c r="H1" s="40" t="s">
        <v>73</v>
      </c>
    </row>
    <row r="2" spans="1:9" ht="15" thickBot="1" x14ac:dyDescent="0.35">
      <c r="A2" s="43" t="s">
        <v>74</v>
      </c>
      <c r="B2" s="44">
        <v>1</v>
      </c>
    </row>
    <row r="3" spans="1:9" ht="15" customHeight="1" thickBot="1" x14ac:dyDescent="0.35">
      <c r="A3" s="45" t="s">
        <v>75</v>
      </c>
      <c r="B3" s="46"/>
      <c r="C3" s="47"/>
      <c r="D3" s="48">
        <f>SUM(G:G)</f>
        <v>222608.69</v>
      </c>
      <c r="E3" s="45" t="s">
        <v>76</v>
      </c>
      <c r="F3" s="46"/>
      <c r="G3" s="47"/>
      <c r="H3" s="48">
        <f>SUM(I:I)</f>
        <v>0</v>
      </c>
    </row>
    <row r="4" spans="1:9" ht="15" customHeight="1" thickBot="1" x14ac:dyDescent="0.35">
      <c r="A4" s="49" t="s">
        <v>77</v>
      </c>
      <c r="B4" s="50">
        <v>0.06</v>
      </c>
      <c r="C4" s="51" t="s">
        <v>78</v>
      </c>
      <c r="D4" s="52">
        <f>ROUND($D$3*B4,2)</f>
        <v>13356.52</v>
      </c>
      <c r="E4" s="53" t="s">
        <v>79</v>
      </c>
      <c r="F4" s="54">
        <f>'Oferta económica - Lote 1'!F4</f>
        <v>0</v>
      </c>
      <c r="G4" s="51" t="s">
        <v>78</v>
      </c>
      <c r="H4" s="52">
        <f>ROUND($H$3*F4,2)</f>
        <v>0</v>
      </c>
    </row>
    <row r="5" spans="1:9" ht="15" thickBot="1" x14ac:dyDescent="0.35">
      <c r="A5" s="49" t="s">
        <v>80</v>
      </c>
      <c r="B5" s="50">
        <v>0.09</v>
      </c>
      <c r="C5" s="51" t="s">
        <v>81</v>
      </c>
      <c r="D5" s="52">
        <f>ROUND($D$3*B5,2)</f>
        <v>20034.78</v>
      </c>
      <c r="E5" s="53" t="s">
        <v>82</v>
      </c>
      <c r="F5" s="54">
        <f>'Oferta económica - Lote 1'!F5</f>
        <v>0</v>
      </c>
      <c r="G5" s="51" t="s">
        <v>81</v>
      </c>
      <c r="H5" s="52">
        <f>ROUND($H$3*F5,2)</f>
        <v>0</v>
      </c>
    </row>
    <row r="6" spans="1:9" ht="15" thickBot="1" x14ac:dyDescent="0.35">
      <c r="A6" s="55" t="s">
        <v>83</v>
      </c>
      <c r="B6" s="56"/>
      <c r="C6" s="57"/>
      <c r="D6" s="52">
        <f>SUM(D3,D4,D5)</f>
        <v>255999.99</v>
      </c>
      <c r="E6" s="55" t="s">
        <v>84</v>
      </c>
      <c r="F6" s="56"/>
      <c r="G6" s="57"/>
      <c r="H6" s="52">
        <f>SUM(H3,H4,H5)</f>
        <v>0</v>
      </c>
    </row>
    <row r="7" spans="1:9" ht="15" thickBot="1" x14ac:dyDescent="0.35">
      <c r="A7" s="58" t="s">
        <v>85</v>
      </c>
      <c r="B7" s="59">
        <v>0.21</v>
      </c>
      <c r="C7" s="51" t="s">
        <v>86</v>
      </c>
      <c r="D7" s="52">
        <f>ROUND($D$6*B7,2)</f>
        <v>53760</v>
      </c>
      <c r="E7" s="60" t="s">
        <v>85</v>
      </c>
      <c r="F7" s="61">
        <f>B7</f>
        <v>0.21</v>
      </c>
      <c r="G7" s="51" t="s">
        <v>86</v>
      </c>
      <c r="H7" s="52">
        <f>ROUND($H$6*F7,2)</f>
        <v>0</v>
      </c>
    </row>
    <row r="8" spans="1:9" ht="15" thickBot="1" x14ac:dyDescent="0.35">
      <c r="A8" s="62" t="s">
        <v>87</v>
      </c>
      <c r="B8" s="63"/>
      <c r="C8" s="64"/>
      <c r="D8" s="65">
        <f>SUM(D6:D7)</f>
        <v>309759.99</v>
      </c>
      <c r="E8" s="62" t="s">
        <v>88</v>
      </c>
      <c r="F8" s="63"/>
      <c r="G8" s="64"/>
      <c r="H8" s="65">
        <f>SUM(H6:H7)</f>
        <v>0</v>
      </c>
    </row>
    <row r="9" spans="1:9" ht="15" thickBot="1" x14ac:dyDescent="0.35"/>
    <row r="10" spans="1:9" ht="15" thickBot="1" x14ac:dyDescent="0.35">
      <c r="A10" s="66"/>
      <c r="F10" s="67" t="s">
        <v>89</v>
      </c>
      <c r="G10" s="68"/>
      <c r="H10" s="67" t="s">
        <v>90</v>
      </c>
      <c r="I10" s="68"/>
    </row>
    <row r="11" spans="1:9" x14ac:dyDescent="0.3">
      <c r="A11" s="69" t="s">
        <v>91</v>
      </c>
      <c r="B11" s="69" t="s">
        <v>92</v>
      </c>
      <c r="C11" s="69" t="s">
        <v>0</v>
      </c>
      <c r="D11" s="69" t="s">
        <v>93</v>
      </c>
      <c r="E11" s="70" t="s">
        <v>94</v>
      </c>
      <c r="F11" s="70" t="s">
        <v>95</v>
      </c>
      <c r="G11" s="69" t="s">
        <v>96</v>
      </c>
      <c r="H11" s="69" t="s">
        <v>97</v>
      </c>
      <c r="I11" s="69" t="s">
        <v>98</v>
      </c>
    </row>
    <row r="12" spans="1:9" x14ac:dyDescent="0.3">
      <c r="A12" s="71" t="s">
        <v>107</v>
      </c>
      <c r="B12" s="71" t="s">
        <v>108</v>
      </c>
      <c r="C12" s="71" t="s">
        <v>109</v>
      </c>
      <c r="D12" s="71"/>
      <c r="E12" s="72"/>
      <c r="F12" s="72"/>
      <c r="G12" s="73"/>
      <c r="H12" s="74"/>
      <c r="I12" s="75"/>
    </row>
    <row r="13" spans="1:9" x14ac:dyDescent="0.3">
      <c r="A13" s="71" t="s">
        <v>110</v>
      </c>
      <c r="B13" s="71" t="s">
        <v>122</v>
      </c>
      <c r="C13" s="71" t="s">
        <v>120</v>
      </c>
      <c r="D13" s="71"/>
      <c r="E13" s="72"/>
      <c r="F13" s="72"/>
      <c r="G13" s="73"/>
      <c r="H13" s="74"/>
      <c r="I13" s="75"/>
    </row>
    <row r="14" spans="1:9" ht="28.8" x14ac:dyDescent="0.3">
      <c r="B14" s="71" t="s">
        <v>121</v>
      </c>
      <c r="C14" s="76" t="s">
        <v>12</v>
      </c>
      <c r="D14" s="71" t="s">
        <v>105</v>
      </c>
      <c r="E14" s="72">
        <v>4</v>
      </c>
      <c r="F14" s="72">
        <v>771.3</v>
      </c>
      <c r="G14" s="73">
        <f t="shared" ref="G14:G71" si="0">ROUND(E14*F14,2)</f>
        <v>3085.2</v>
      </c>
      <c r="H14" s="74">
        <f>'Oferta económica - Lote 1'!H26</f>
        <v>0</v>
      </c>
      <c r="I14" s="75">
        <f t="shared" ref="I14:I73" si="1">ROUND(E14*H14,2)</f>
        <v>0</v>
      </c>
    </row>
    <row r="15" spans="1:9" ht="28.8" x14ac:dyDescent="0.3">
      <c r="C15" s="76" t="s">
        <v>13</v>
      </c>
      <c r="D15" s="71" t="s">
        <v>105</v>
      </c>
      <c r="E15" s="72">
        <v>3</v>
      </c>
      <c r="F15" s="72">
        <v>771.3</v>
      </c>
      <c r="G15" s="73">
        <f t="shared" si="0"/>
        <v>2313.9</v>
      </c>
      <c r="H15" s="74">
        <f>'Oferta económica - Lote 1'!H27</f>
        <v>0</v>
      </c>
      <c r="I15" s="75">
        <f t="shared" si="1"/>
        <v>0</v>
      </c>
    </row>
    <row r="16" spans="1:9" ht="28.8" x14ac:dyDescent="0.3">
      <c r="C16" s="76" t="s">
        <v>14</v>
      </c>
      <c r="D16" s="71" t="s">
        <v>105</v>
      </c>
      <c r="E16" s="72">
        <v>2</v>
      </c>
      <c r="F16" s="72">
        <v>771.3</v>
      </c>
      <c r="G16" s="73">
        <f t="shared" si="0"/>
        <v>1542.6</v>
      </c>
      <c r="H16" s="74">
        <f>'Oferta económica - Lote 1'!H28</f>
        <v>0</v>
      </c>
      <c r="I16" s="75">
        <f t="shared" si="1"/>
        <v>0</v>
      </c>
    </row>
    <row r="17" spans="3:9" ht="28.8" x14ac:dyDescent="0.3">
      <c r="C17" s="76" t="s">
        <v>15</v>
      </c>
      <c r="D17" s="71" t="s">
        <v>105</v>
      </c>
      <c r="E17" s="72">
        <v>3</v>
      </c>
      <c r="F17" s="72">
        <v>1018.3</v>
      </c>
      <c r="G17" s="73">
        <f t="shared" si="0"/>
        <v>3054.9</v>
      </c>
      <c r="H17" s="74">
        <f>'Oferta económica - Lote 1'!H29</f>
        <v>0</v>
      </c>
      <c r="I17" s="75">
        <f t="shared" si="1"/>
        <v>0</v>
      </c>
    </row>
    <row r="18" spans="3:9" ht="28.8" x14ac:dyDescent="0.3">
      <c r="C18" s="76" t="s">
        <v>16</v>
      </c>
      <c r="D18" s="71" t="s">
        <v>105</v>
      </c>
      <c r="E18" s="72">
        <v>5</v>
      </c>
      <c r="F18" s="72">
        <v>785</v>
      </c>
      <c r="G18" s="73">
        <f t="shared" si="0"/>
        <v>3925</v>
      </c>
      <c r="H18" s="74">
        <f>'Oferta económica - Lote 1'!H30</f>
        <v>0</v>
      </c>
      <c r="I18" s="75">
        <f t="shared" si="1"/>
        <v>0</v>
      </c>
    </row>
    <row r="19" spans="3:9" ht="28.8" x14ac:dyDescent="0.3">
      <c r="C19" s="76" t="s">
        <v>17</v>
      </c>
      <c r="D19" s="71" t="s">
        <v>105</v>
      </c>
      <c r="E19" s="72">
        <v>3</v>
      </c>
      <c r="F19" s="72">
        <v>771.3</v>
      </c>
      <c r="G19" s="73">
        <f t="shared" si="0"/>
        <v>2313.9</v>
      </c>
      <c r="H19" s="74">
        <f>'Oferta económica - Lote 1'!H31</f>
        <v>0</v>
      </c>
      <c r="I19" s="75">
        <f t="shared" si="1"/>
        <v>0</v>
      </c>
    </row>
    <row r="20" spans="3:9" ht="28.8" x14ac:dyDescent="0.3">
      <c r="C20" s="76" t="s">
        <v>18</v>
      </c>
      <c r="D20" s="71" t="s">
        <v>105</v>
      </c>
      <c r="E20" s="72">
        <v>10</v>
      </c>
      <c r="F20" s="72">
        <v>771.3</v>
      </c>
      <c r="G20" s="73">
        <f t="shared" si="0"/>
        <v>7713</v>
      </c>
      <c r="H20" s="74">
        <f>'Oferta económica - Lote 1'!H32</f>
        <v>0</v>
      </c>
      <c r="I20" s="75">
        <f t="shared" si="1"/>
        <v>0</v>
      </c>
    </row>
    <row r="21" spans="3:9" ht="28.8" x14ac:dyDescent="0.3">
      <c r="C21" s="76" t="s">
        <v>19</v>
      </c>
      <c r="D21" s="71" t="s">
        <v>105</v>
      </c>
      <c r="E21" s="72">
        <v>4</v>
      </c>
      <c r="F21" s="72">
        <v>771.3</v>
      </c>
      <c r="G21" s="73">
        <f t="shared" si="0"/>
        <v>3085.2</v>
      </c>
      <c r="H21" s="74">
        <f>'Oferta económica - Lote 1'!H33</f>
        <v>0</v>
      </c>
      <c r="I21" s="75">
        <f t="shared" si="1"/>
        <v>0</v>
      </c>
    </row>
    <row r="22" spans="3:9" ht="28.8" x14ac:dyDescent="0.3">
      <c r="C22" s="76" t="s">
        <v>20</v>
      </c>
      <c r="D22" s="71" t="s">
        <v>105</v>
      </c>
      <c r="E22" s="72">
        <v>1</v>
      </c>
      <c r="F22" s="72">
        <v>494</v>
      </c>
      <c r="G22" s="73">
        <f t="shared" si="0"/>
        <v>494</v>
      </c>
      <c r="H22" s="74">
        <f>'Oferta económica - Lote 1'!H34</f>
        <v>0</v>
      </c>
      <c r="I22" s="75">
        <f t="shared" si="1"/>
        <v>0</v>
      </c>
    </row>
    <row r="23" spans="3:9" ht="28.8" x14ac:dyDescent="0.3">
      <c r="C23" s="76" t="s">
        <v>21</v>
      </c>
      <c r="D23" s="71" t="s">
        <v>105</v>
      </c>
      <c r="E23" s="72">
        <v>1</v>
      </c>
      <c r="F23" s="72">
        <v>494</v>
      </c>
      <c r="G23" s="73">
        <f t="shared" si="0"/>
        <v>494</v>
      </c>
      <c r="H23" s="74">
        <f>'Oferta económica - Lote 1'!H35</f>
        <v>0</v>
      </c>
      <c r="I23" s="75">
        <f t="shared" si="1"/>
        <v>0</v>
      </c>
    </row>
    <row r="24" spans="3:9" ht="28.8" x14ac:dyDescent="0.3">
      <c r="C24" s="76" t="s">
        <v>22</v>
      </c>
      <c r="D24" s="71" t="s">
        <v>105</v>
      </c>
      <c r="E24" s="72">
        <v>1</v>
      </c>
      <c r="F24" s="72">
        <v>646.4</v>
      </c>
      <c r="G24" s="73">
        <f t="shared" si="0"/>
        <v>646.4</v>
      </c>
      <c r="H24" s="74">
        <f>'Oferta económica - Lote 1'!H36</f>
        <v>0</v>
      </c>
      <c r="I24" s="75">
        <f t="shared" si="1"/>
        <v>0</v>
      </c>
    </row>
    <row r="25" spans="3:9" ht="28.8" x14ac:dyDescent="0.3">
      <c r="C25" s="76" t="s">
        <v>23</v>
      </c>
      <c r="D25" s="71" t="s">
        <v>105</v>
      </c>
      <c r="E25" s="72">
        <v>3</v>
      </c>
      <c r="F25" s="72">
        <v>515</v>
      </c>
      <c r="G25" s="73">
        <f t="shared" si="0"/>
        <v>1545</v>
      </c>
      <c r="H25" s="74">
        <f>'Oferta económica - Lote 1'!H37</f>
        <v>0</v>
      </c>
      <c r="I25" s="75">
        <f t="shared" si="1"/>
        <v>0</v>
      </c>
    </row>
    <row r="26" spans="3:9" ht="28.8" x14ac:dyDescent="0.3">
      <c r="C26" s="76" t="s">
        <v>24</v>
      </c>
      <c r="D26" s="71" t="s">
        <v>105</v>
      </c>
      <c r="E26" s="72">
        <v>1</v>
      </c>
      <c r="F26" s="72">
        <v>494.8</v>
      </c>
      <c r="G26" s="73">
        <f t="shared" si="0"/>
        <v>494.8</v>
      </c>
      <c r="H26" s="74">
        <f>'Oferta económica - Lote 1'!H38</f>
        <v>0</v>
      </c>
      <c r="I26" s="75">
        <f t="shared" si="1"/>
        <v>0</v>
      </c>
    </row>
    <row r="27" spans="3:9" ht="28.8" x14ac:dyDescent="0.3">
      <c r="C27" s="76" t="s">
        <v>25</v>
      </c>
      <c r="D27" s="71" t="s">
        <v>105</v>
      </c>
      <c r="E27" s="72">
        <v>3</v>
      </c>
      <c r="F27" s="72">
        <v>494.8</v>
      </c>
      <c r="G27" s="73">
        <f t="shared" si="0"/>
        <v>1484.4</v>
      </c>
      <c r="H27" s="74">
        <f>'Oferta económica - Lote 1'!H39</f>
        <v>0</v>
      </c>
      <c r="I27" s="75">
        <f t="shared" si="1"/>
        <v>0</v>
      </c>
    </row>
    <row r="28" spans="3:9" ht="28.8" x14ac:dyDescent="0.3">
      <c r="C28" s="76" t="s">
        <v>26</v>
      </c>
      <c r="D28" s="71" t="s">
        <v>105</v>
      </c>
      <c r="E28" s="72">
        <v>2</v>
      </c>
      <c r="F28" s="72">
        <v>494.8</v>
      </c>
      <c r="G28" s="73">
        <f t="shared" si="0"/>
        <v>989.6</v>
      </c>
      <c r="H28" s="74">
        <f>'Oferta económica - Lote 1'!H40</f>
        <v>0</v>
      </c>
      <c r="I28" s="75">
        <f t="shared" si="1"/>
        <v>0</v>
      </c>
    </row>
    <row r="29" spans="3:9" ht="28.8" x14ac:dyDescent="0.3">
      <c r="C29" s="76" t="s">
        <v>27</v>
      </c>
      <c r="D29" s="71" t="s">
        <v>105</v>
      </c>
      <c r="E29" s="72">
        <v>4</v>
      </c>
      <c r="F29" s="72">
        <v>771.3</v>
      </c>
      <c r="G29" s="73">
        <f t="shared" si="0"/>
        <v>3085.2</v>
      </c>
      <c r="H29" s="74">
        <f>'Oferta económica - Lote 1'!H41</f>
        <v>0</v>
      </c>
      <c r="I29" s="75">
        <f t="shared" si="1"/>
        <v>0</v>
      </c>
    </row>
    <row r="30" spans="3:9" ht="28.8" x14ac:dyDescent="0.3">
      <c r="C30" s="76" t="s">
        <v>28</v>
      </c>
      <c r="D30" s="71" t="s">
        <v>105</v>
      </c>
      <c r="E30" s="72">
        <v>3</v>
      </c>
      <c r="F30" s="72">
        <v>771.3</v>
      </c>
      <c r="G30" s="73">
        <f t="shared" si="0"/>
        <v>2313.9</v>
      </c>
      <c r="H30" s="74">
        <f>'Oferta económica - Lote 1'!H42</f>
        <v>0</v>
      </c>
      <c r="I30" s="75">
        <f t="shared" si="1"/>
        <v>0</v>
      </c>
    </row>
    <row r="31" spans="3:9" ht="28.8" x14ac:dyDescent="0.3">
      <c r="C31" s="76" t="s">
        <v>29</v>
      </c>
      <c r="D31" s="71" t="s">
        <v>105</v>
      </c>
      <c r="E31" s="72">
        <v>2</v>
      </c>
      <c r="F31" s="72">
        <v>771.3</v>
      </c>
      <c r="G31" s="73">
        <f t="shared" si="0"/>
        <v>1542.6</v>
      </c>
      <c r="H31" s="74">
        <f>'Oferta económica - Lote 1'!H43</f>
        <v>0</v>
      </c>
      <c r="I31" s="75">
        <f t="shared" si="1"/>
        <v>0</v>
      </c>
    </row>
    <row r="32" spans="3:9" ht="28.8" x14ac:dyDescent="0.3">
      <c r="C32" s="76" t="s">
        <v>30</v>
      </c>
      <c r="D32" s="71" t="s">
        <v>105</v>
      </c>
      <c r="E32" s="72">
        <v>3</v>
      </c>
      <c r="F32" s="72">
        <v>1018.3</v>
      </c>
      <c r="G32" s="73">
        <f t="shared" si="0"/>
        <v>3054.9</v>
      </c>
      <c r="H32" s="74">
        <f>'Oferta económica - Lote 1'!H44</f>
        <v>0</v>
      </c>
      <c r="I32" s="75">
        <f t="shared" si="1"/>
        <v>0</v>
      </c>
    </row>
    <row r="33" spans="3:9" ht="28.8" x14ac:dyDescent="0.3">
      <c r="C33" s="76" t="s">
        <v>31</v>
      </c>
      <c r="D33" s="71" t="s">
        <v>105</v>
      </c>
      <c r="E33" s="72">
        <v>5</v>
      </c>
      <c r="F33" s="72">
        <v>785</v>
      </c>
      <c r="G33" s="73">
        <f t="shared" si="0"/>
        <v>3925</v>
      </c>
      <c r="H33" s="74">
        <f>'Oferta económica - Lote 1'!H45</f>
        <v>0</v>
      </c>
      <c r="I33" s="75">
        <f t="shared" si="1"/>
        <v>0</v>
      </c>
    </row>
    <row r="34" spans="3:9" ht="28.8" x14ac:dyDescent="0.3">
      <c r="C34" s="76" t="s">
        <v>32</v>
      </c>
      <c r="D34" s="71" t="s">
        <v>105</v>
      </c>
      <c r="E34" s="72">
        <v>3</v>
      </c>
      <c r="F34" s="72">
        <v>771.3</v>
      </c>
      <c r="G34" s="73">
        <f t="shared" si="0"/>
        <v>2313.9</v>
      </c>
      <c r="H34" s="74">
        <f>'Oferta económica - Lote 1'!H46</f>
        <v>0</v>
      </c>
      <c r="I34" s="75">
        <f t="shared" si="1"/>
        <v>0</v>
      </c>
    </row>
    <row r="35" spans="3:9" ht="28.8" x14ac:dyDescent="0.3">
      <c r="C35" s="76" t="s">
        <v>33</v>
      </c>
      <c r="D35" s="71" t="s">
        <v>105</v>
      </c>
      <c r="E35" s="72">
        <v>10</v>
      </c>
      <c r="F35" s="72">
        <v>771.3</v>
      </c>
      <c r="G35" s="73">
        <f t="shared" si="0"/>
        <v>7713</v>
      </c>
      <c r="H35" s="74">
        <f>'Oferta económica - Lote 1'!H47</f>
        <v>0</v>
      </c>
      <c r="I35" s="75">
        <f t="shared" si="1"/>
        <v>0</v>
      </c>
    </row>
    <row r="36" spans="3:9" ht="28.8" x14ac:dyDescent="0.3">
      <c r="C36" s="76" t="s">
        <v>34</v>
      </c>
      <c r="D36" s="71" t="s">
        <v>105</v>
      </c>
      <c r="E36" s="72">
        <v>4</v>
      </c>
      <c r="F36" s="72">
        <v>771.3</v>
      </c>
      <c r="G36" s="73">
        <f t="shared" si="0"/>
        <v>3085.2</v>
      </c>
      <c r="H36" s="74">
        <f>'Oferta económica - Lote 1'!H48</f>
        <v>0</v>
      </c>
      <c r="I36" s="75">
        <f t="shared" si="1"/>
        <v>0</v>
      </c>
    </row>
    <row r="37" spans="3:9" ht="28.8" x14ac:dyDescent="0.3">
      <c r="C37" s="76" t="s">
        <v>35</v>
      </c>
      <c r="D37" s="71" t="s">
        <v>105</v>
      </c>
      <c r="E37" s="72">
        <v>1</v>
      </c>
      <c r="F37" s="72">
        <v>494</v>
      </c>
      <c r="G37" s="73">
        <f t="shared" si="0"/>
        <v>494</v>
      </c>
      <c r="H37" s="74">
        <f>'Oferta económica - Lote 1'!H49</f>
        <v>0</v>
      </c>
      <c r="I37" s="75">
        <f t="shared" si="1"/>
        <v>0</v>
      </c>
    </row>
    <row r="38" spans="3:9" ht="28.8" x14ac:dyDescent="0.3">
      <c r="C38" s="76" t="s">
        <v>36</v>
      </c>
      <c r="D38" s="71" t="s">
        <v>105</v>
      </c>
      <c r="E38" s="72">
        <v>1</v>
      </c>
      <c r="F38" s="72">
        <v>494</v>
      </c>
      <c r="G38" s="73">
        <f t="shared" si="0"/>
        <v>494</v>
      </c>
      <c r="H38" s="74">
        <f>'Oferta económica - Lote 1'!H50</f>
        <v>0</v>
      </c>
      <c r="I38" s="75">
        <f t="shared" si="1"/>
        <v>0</v>
      </c>
    </row>
    <row r="39" spans="3:9" ht="28.8" x14ac:dyDescent="0.3">
      <c r="C39" s="76" t="s">
        <v>37</v>
      </c>
      <c r="D39" s="71" t="s">
        <v>105</v>
      </c>
      <c r="E39" s="72">
        <v>1</v>
      </c>
      <c r="F39" s="72">
        <v>646.4</v>
      </c>
      <c r="G39" s="73">
        <f t="shared" si="0"/>
        <v>646.4</v>
      </c>
      <c r="H39" s="74">
        <f>'Oferta económica - Lote 1'!H51</f>
        <v>0</v>
      </c>
      <c r="I39" s="75">
        <f t="shared" si="1"/>
        <v>0</v>
      </c>
    </row>
    <row r="40" spans="3:9" ht="28.8" x14ac:dyDescent="0.3">
      <c r="C40" s="76" t="s">
        <v>38</v>
      </c>
      <c r="D40" s="71" t="s">
        <v>105</v>
      </c>
      <c r="E40" s="72">
        <v>3</v>
      </c>
      <c r="F40" s="72">
        <v>515</v>
      </c>
      <c r="G40" s="73">
        <f t="shared" si="0"/>
        <v>1545</v>
      </c>
      <c r="H40" s="74">
        <f>'Oferta económica - Lote 1'!H52</f>
        <v>0</v>
      </c>
      <c r="I40" s="75">
        <f t="shared" si="1"/>
        <v>0</v>
      </c>
    </row>
    <row r="41" spans="3:9" ht="28.8" x14ac:dyDescent="0.3">
      <c r="C41" s="76" t="s">
        <v>39</v>
      </c>
      <c r="D41" s="71" t="s">
        <v>105</v>
      </c>
      <c r="E41" s="72">
        <v>1</v>
      </c>
      <c r="F41" s="72">
        <v>494.8</v>
      </c>
      <c r="G41" s="73">
        <f t="shared" si="0"/>
        <v>494.8</v>
      </c>
      <c r="H41" s="74">
        <f>'Oferta económica - Lote 1'!H53</f>
        <v>0</v>
      </c>
      <c r="I41" s="75">
        <f t="shared" si="1"/>
        <v>0</v>
      </c>
    </row>
    <row r="42" spans="3:9" ht="28.8" x14ac:dyDescent="0.3">
      <c r="C42" s="76" t="s">
        <v>40</v>
      </c>
      <c r="D42" s="71" t="s">
        <v>105</v>
      </c>
      <c r="E42" s="72">
        <v>3</v>
      </c>
      <c r="F42" s="72">
        <v>494.8</v>
      </c>
      <c r="G42" s="73">
        <f t="shared" si="0"/>
        <v>1484.4</v>
      </c>
      <c r="H42" s="74">
        <f>'Oferta económica - Lote 1'!H54</f>
        <v>0</v>
      </c>
      <c r="I42" s="75">
        <f t="shared" si="1"/>
        <v>0</v>
      </c>
    </row>
    <row r="43" spans="3:9" ht="28.8" x14ac:dyDescent="0.3">
      <c r="C43" s="76" t="s">
        <v>41</v>
      </c>
      <c r="D43" s="71" t="s">
        <v>105</v>
      </c>
      <c r="E43" s="72">
        <v>2</v>
      </c>
      <c r="F43" s="72">
        <v>494.8</v>
      </c>
      <c r="G43" s="73">
        <f t="shared" si="0"/>
        <v>989.6</v>
      </c>
      <c r="H43" s="74">
        <f>'Oferta económica - Lote 1'!H55</f>
        <v>0</v>
      </c>
      <c r="I43" s="75">
        <f t="shared" si="1"/>
        <v>0</v>
      </c>
    </row>
    <row r="44" spans="3:9" ht="28.8" x14ac:dyDescent="0.3">
      <c r="C44" s="76" t="s">
        <v>42</v>
      </c>
      <c r="D44" s="71" t="s">
        <v>105</v>
      </c>
      <c r="E44" s="72">
        <v>4</v>
      </c>
      <c r="F44" s="72">
        <v>771.3</v>
      </c>
      <c r="G44" s="73">
        <f t="shared" si="0"/>
        <v>3085.2</v>
      </c>
      <c r="H44" s="74">
        <f>'Oferta económica - Lote 1'!H56</f>
        <v>0</v>
      </c>
      <c r="I44" s="75">
        <f t="shared" si="1"/>
        <v>0</v>
      </c>
    </row>
    <row r="45" spans="3:9" ht="28.8" x14ac:dyDescent="0.3">
      <c r="C45" s="76" t="s">
        <v>43</v>
      </c>
      <c r="D45" s="71" t="s">
        <v>105</v>
      </c>
      <c r="E45" s="72">
        <v>3</v>
      </c>
      <c r="F45" s="72">
        <v>771.3</v>
      </c>
      <c r="G45" s="73">
        <f t="shared" si="0"/>
        <v>2313.9</v>
      </c>
      <c r="H45" s="74">
        <f>'Oferta económica - Lote 1'!H57</f>
        <v>0</v>
      </c>
      <c r="I45" s="75">
        <f t="shared" si="1"/>
        <v>0</v>
      </c>
    </row>
    <row r="46" spans="3:9" ht="28.8" x14ac:dyDescent="0.3">
      <c r="C46" s="76" t="s">
        <v>44</v>
      </c>
      <c r="D46" s="71" t="s">
        <v>105</v>
      </c>
      <c r="E46" s="72">
        <v>2</v>
      </c>
      <c r="F46" s="72">
        <v>771.3</v>
      </c>
      <c r="G46" s="73">
        <f t="shared" si="0"/>
        <v>1542.6</v>
      </c>
      <c r="H46" s="74">
        <f>'Oferta económica - Lote 1'!H58</f>
        <v>0</v>
      </c>
      <c r="I46" s="75">
        <f t="shared" si="1"/>
        <v>0</v>
      </c>
    </row>
    <row r="47" spans="3:9" ht="28.8" x14ac:dyDescent="0.3">
      <c r="C47" s="76" t="s">
        <v>45</v>
      </c>
      <c r="D47" s="71" t="s">
        <v>105</v>
      </c>
      <c r="E47" s="72">
        <v>3</v>
      </c>
      <c r="F47" s="72">
        <v>1018.3</v>
      </c>
      <c r="G47" s="73">
        <f t="shared" si="0"/>
        <v>3054.9</v>
      </c>
      <c r="H47" s="74">
        <f>'Oferta económica - Lote 1'!H59</f>
        <v>0</v>
      </c>
      <c r="I47" s="75">
        <f t="shared" si="1"/>
        <v>0</v>
      </c>
    </row>
    <row r="48" spans="3:9" ht="28.8" x14ac:dyDescent="0.3">
      <c r="C48" s="76" t="s">
        <v>46</v>
      </c>
      <c r="D48" s="71" t="s">
        <v>105</v>
      </c>
      <c r="E48" s="72">
        <v>5</v>
      </c>
      <c r="F48" s="72">
        <v>785</v>
      </c>
      <c r="G48" s="73">
        <f t="shared" si="0"/>
        <v>3925</v>
      </c>
      <c r="H48" s="74">
        <f>'Oferta económica - Lote 1'!H60</f>
        <v>0</v>
      </c>
      <c r="I48" s="75">
        <f t="shared" si="1"/>
        <v>0</v>
      </c>
    </row>
    <row r="49" spans="3:9" ht="28.8" x14ac:dyDescent="0.3">
      <c r="C49" s="76" t="s">
        <v>47</v>
      </c>
      <c r="D49" s="71" t="s">
        <v>105</v>
      </c>
      <c r="E49" s="72">
        <v>3</v>
      </c>
      <c r="F49" s="72">
        <v>771.3</v>
      </c>
      <c r="G49" s="73">
        <f t="shared" si="0"/>
        <v>2313.9</v>
      </c>
      <c r="H49" s="74">
        <f>'Oferta económica - Lote 1'!H61</f>
        <v>0</v>
      </c>
      <c r="I49" s="75">
        <f t="shared" si="1"/>
        <v>0</v>
      </c>
    </row>
    <row r="50" spans="3:9" ht="28.8" x14ac:dyDescent="0.3">
      <c r="C50" s="76" t="s">
        <v>48</v>
      </c>
      <c r="D50" s="71" t="s">
        <v>105</v>
      </c>
      <c r="E50" s="72">
        <v>10</v>
      </c>
      <c r="F50" s="72">
        <v>771.3</v>
      </c>
      <c r="G50" s="73">
        <f t="shared" si="0"/>
        <v>7713</v>
      </c>
      <c r="H50" s="74">
        <f>'Oferta económica - Lote 1'!H62</f>
        <v>0</v>
      </c>
      <c r="I50" s="75">
        <f t="shared" si="1"/>
        <v>0</v>
      </c>
    </row>
    <row r="51" spans="3:9" ht="28.8" x14ac:dyDescent="0.3">
      <c r="C51" s="76" t="s">
        <v>49</v>
      </c>
      <c r="D51" s="71" t="s">
        <v>105</v>
      </c>
      <c r="E51" s="72">
        <v>4</v>
      </c>
      <c r="F51" s="72">
        <v>771.3</v>
      </c>
      <c r="G51" s="73">
        <f t="shared" si="0"/>
        <v>3085.2</v>
      </c>
      <c r="H51" s="74">
        <f>'Oferta económica - Lote 1'!H63</f>
        <v>0</v>
      </c>
      <c r="I51" s="75">
        <f t="shared" si="1"/>
        <v>0</v>
      </c>
    </row>
    <row r="52" spans="3:9" ht="28.8" x14ac:dyDescent="0.3">
      <c r="C52" s="76" t="s">
        <v>50</v>
      </c>
      <c r="D52" s="71" t="s">
        <v>105</v>
      </c>
      <c r="E52" s="72">
        <v>1</v>
      </c>
      <c r="F52" s="72">
        <v>494</v>
      </c>
      <c r="G52" s="73">
        <f t="shared" si="0"/>
        <v>494</v>
      </c>
      <c r="H52" s="74">
        <f>'Oferta económica - Lote 1'!H64</f>
        <v>0</v>
      </c>
      <c r="I52" s="75">
        <f t="shared" si="1"/>
        <v>0</v>
      </c>
    </row>
    <row r="53" spans="3:9" ht="28.8" x14ac:dyDescent="0.3">
      <c r="C53" s="76" t="s">
        <v>51</v>
      </c>
      <c r="D53" s="71" t="s">
        <v>105</v>
      </c>
      <c r="E53" s="72">
        <v>1</v>
      </c>
      <c r="F53" s="72">
        <v>494</v>
      </c>
      <c r="G53" s="73">
        <f t="shared" si="0"/>
        <v>494</v>
      </c>
      <c r="H53" s="74">
        <f>'Oferta económica - Lote 1'!H65</f>
        <v>0</v>
      </c>
      <c r="I53" s="75">
        <f t="shared" si="1"/>
        <v>0</v>
      </c>
    </row>
    <row r="54" spans="3:9" ht="28.8" x14ac:dyDescent="0.3">
      <c r="C54" s="76" t="s">
        <v>52</v>
      </c>
      <c r="D54" s="71" t="s">
        <v>105</v>
      </c>
      <c r="E54" s="72">
        <v>1</v>
      </c>
      <c r="F54" s="72">
        <v>646.4</v>
      </c>
      <c r="G54" s="73">
        <f t="shared" si="0"/>
        <v>646.4</v>
      </c>
      <c r="H54" s="74">
        <f>'Oferta económica - Lote 1'!H66</f>
        <v>0</v>
      </c>
      <c r="I54" s="75">
        <f t="shared" si="1"/>
        <v>0</v>
      </c>
    </row>
    <row r="55" spans="3:9" ht="28.8" x14ac:dyDescent="0.3">
      <c r="C55" s="76" t="s">
        <v>53</v>
      </c>
      <c r="D55" s="71" t="s">
        <v>105</v>
      </c>
      <c r="E55" s="72">
        <v>3</v>
      </c>
      <c r="F55" s="72">
        <v>515</v>
      </c>
      <c r="G55" s="73">
        <f t="shared" si="0"/>
        <v>1545</v>
      </c>
      <c r="H55" s="74">
        <f>'Oferta económica - Lote 1'!H67</f>
        <v>0</v>
      </c>
      <c r="I55" s="75">
        <f t="shared" si="1"/>
        <v>0</v>
      </c>
    </row>
    <row r="56" spans="3:9" ht="28.8" x14ac:dyDescent="0.3">
      <c r="C56" s="76" t="s">
        <v>54</v>
      </c>
      <c r="D56" s="71" t="s">
        <v>105</v>
      </c>
      <c r="E56" s="72">
        <v>1</v>
      </c>
      <c r="F56" s="72">
        <v>494.79</v>
      </c>
      <c r="G56" s="73">
        <f t="shared" si="0"/>
        <v>494.79</v>
      </c>
      <c r="H56" s="74">
        <f>'Oferta económica - Lote 1'!H68</f>
        <v>0</v>
      </c>
      <c r="I56" s="75">
        <f t="shared" si="1"/>
        <v>0</v>
      </c>
    </row>
    <row r="57" spans="3:9" ht="28.8" x14ac:dyDescent="0.3">
      <c r="C57" s="76" t="s">
        <v>55</v>
      </c>
      <c r="D57" s="71" t="s">
        <v>105</v>
      </c>
      <c r="E57" s="72">
        <v>3</v>
      </c>
      <c r="F57" s="72">
        <v>494.8</v>
      </c>
      <c r="G57" s="73">
        <f t="shared" si="0"/>
        <v>1484.4</v>
      </c>
      <c r="H57" s="74">
        <f>'Oferta económica - Lote 1'!H69</f>
        <v>0</v>
      </c>
      <c r="I57" s="75">
        <f t="shared" si="1"/>
        <v>0</v>
      </c>
    </row>
    <row r="58" spans="3:9" ht="28.8" x14ac:dyDescent="0.3">
      <c r="C58" s="76" t="s">
        <v>56</v>
      </c>
      <c r="D58" s="71" t="s">
        <v>105</v>
      </c>
      <c r="E58" s="72">
        <v>2</v>
      </c>
      <c r="F58" s="72">
        <v>494.8</v>
      </c>
      <c r="G58" s="73">
        <f t="shared" si="0"/>
        <v>989.6</v>
      </c>
      <c r="H58" s="74">
        <f>'Oferta económica - Lote 1'!H70</f>
        <v>0</v>
      </c>
      <c r="I58" s="75">
        <f t="shared" si="1"/>
        <v>0</v>
      </c>
    </row>
    <row r="59" spans="3:9" ht="28.8" x14ac:dyDescent="0.3">
      <c r="C59" s="76" t="s">
        <v>57</v>
      </c>
      <c r="D59" s="71" t="s">
        <v>105</v>
      </c>
      <c r="E59" s="72">
        <v>12</v>
      </c>
      <c r="F59" s="72">
        <v>12.75</v>
      </c>
      <c r="G59" s="73">
        <f t="shared" si="0"/>
        <v>153</v>
      </c>
      <c r="H59" s="74">
        <f>'Oferta económica - Lote 1'!H71</f>
        <v>0</v>
      </c>
      <c r="I59" s="75">
        <f t="shared" si="1"/>
        <v>0</v>
      </c>
    </row>
    <row r="60" spans="3:9" ht="28.8" x14ac:dyDescent="0.3">
      <c r="C60" s="76" t="s">
        <v>58</v>
      </c>
      <c r="D60" s="71" t="s">
        <v>105</v>
      </c>
      <c r="E60" s="72">
        <v>12</v>
      </c>
      <c r="F60" s="72">
        <v>12.75</v>
      </c>
      <c r="G60" s="73">
        <f>ROUND(E60*F60,2)</f>
        <v>153</v>
      </c>
      <c r="H60" s="74">
        <f>'Oferta económica - Lote 1'!H72</f>
        <v>0</v>
      </c>
      <c r="I60" s="75">
        <f t="shared" si="1"/>
        <v>0</v>
      </c>
    </row>
    <row r="61" spans="3:9" ht="28.8" x14ac:dyDescent="0.3">
      <c r="C61" s="76" t="s">
        <v>59</v>
      </c>
      <c r="D61" s="71" t="s">
        <v>105</v>
      </c>
      <c r="E61" s="72">
        <v>12</v>
      </c>
      <c r="F61" s="72">
        <v>12.75</v>
      </c>
      <c r="G61" s="73">
        <f>ROUND(E61*F61,2)</f>
        <v>153</v>
      </c>
      <c r="H61" s="74">
        <f>'Oferta económica - Lote 1'!H73</f>
        <v>0</v>
      </c>
      <c r="I61" s="75">
        <f t="shared" si="1"/>
        <v>0</v>
      </c>
    </row>
    <row r="62" spans="3:9" ht="28.8" x14ac:dyDescent="0.3">
      <c r="C62" s="76" t="s">
        <v>60</v>
      </c>
      <c r="D62" s="71" t="s">
        <v>105</v>
      </c>
      <c r="E62" s="72">
        <v>34</v>
      </c>
      <c r="F62" s="72">
        <v>22</v>
      </c>
      <c r="G62" s="73">
        <f t="shared" si="0"/>
        <v>748</v>
      </c>
      <c r="H62" s="74">
        <f>'Oferta económica - Lote 1'!H74</f>
        <v>0</v>
      </c>
      <c r="I62" s="75">
        <f t="shared" si="1"/>
        <v>0</v>
      </c>
    </row>
    <row r="63" spans="3:9" ht="28.8" x14ac:dyDescent="0.3">
      <c r="C63" s="76" t="s">
        <v>61</v>
      </c>
      <c r="D63" s="71" t="s">
        <v>105</v>
      </c>
      <c r="E63" s="72">
        <v>34</v>
      </c>
      <c r="F63" s="72">
        <v>22</v>
      </c>
      <c r="G63" s="73">
        <f>ROUND(E63*F63,2)</f>
        <v>748</v>
      </c>
      <c r="H63" s="74">
        <f>'Oferta económica - Lote 1'!H75</f>
        <v>0</v>
      </c>
      <c r="I63" s="75">
        <f t="shared" si="1"/>
        <v>0</v>
      </c>
    </row>
    <row r="64" spans="3:9" ht="28.8" x14ac:dyDescent="0.3">
      <c r="C64" s="76" t="s">
        <v>62</v>
      </c>
      <c r="D64" s="71" t="s">
        <v>105</v>
      </c>
      <c r="E64" s="72">
        <v>34</v>
      </c>
      <c r="F64" s="72">
        <v>22</v>
      </c>
      <c r="G64" s="73">
        <f>ROUND(E64*F64,2)</f>
        <v>748</v>
      </c>
      <c r="H64" s="74">
        <f>'Oferta económica - Lote 1'!H76</f>
        <v>0</v>
      </c>
      <c r="I64" s="75">
        <f t="shared" si="1"/>
        <v>0</v>
      </c>
    </row>
    <row r="65" spans="3:9" ht="43.2" x14ac:dyDescent="0.3">
      <c r="C65" s="76" t="s">
        <v>63</v>
      </c>
      <c r="D65" s="71" t="s">
        <v>105</v>
      </c>
      <c r="E65" s="72">
        <v>34</v>
      </c>
      <c r="F65" s="72">
        <v>695</v>
      </c>
      <c r="G65" s="73">
        <f t="shared" si="0"/>
        <v>23630</v>
      </c>
      <c r="H65" s="74">
        <f>'Oferta económica - Lote 1'!H77</f>
        <v>0</v>
      </c>
      <c r="I65" s="75">
        <f t="shared" si="1"/>
        <v>0</v>
      </c>
    </row>
    <row r="66" spans="3:9" ht="43.2" x14ac:dyDescent="0.3">
      <c r="C66" s="76" t="s">
        <v>64</v>
      </c>
      <c r="D66" s="71" t="s">
        <v>105</v>
      </c>
      <c r="E66" s="72">
        <v>34</v>
      </c>
      <c r="F66" s="72">
        <v>695</v>
      </c>
      <c r="G66" s="73">
        <f>ROUND(E66*F66,2)</f>
        <v>23630</v>
      </c>
      <c r="H66" s="74">
        <f>'Oferta económica - Lote 1'!H78</f>
        <v>0</v>
      </c>
      <c r="I66" s="75">
        <f t="shared" si="1"/>
        <v>0</v>
      </c>
    </row>
    <row r="67" spans="3:9" ht="43.2" x14ac:dyDescent="0.3">
      <c r="C67" s="76" t="s">
        <v>65</v>
      </c>
      <c r="D67" s="71" t="s">
        <v>105</v>
      </c>
      <c r="E67" s="72">
        <v>34</v>
      </c>
      <c r="F67" s="72">
        <v>695</v>
      </c>
      <c r="G67" s="73">
        <f>ROUND(E67*F67,2)</f>
        <v>23630</v>
      </c>
      <c r="H67" s="74">
        <f>'Oferta económica - Lote 1'!H79</f>
        <v>0</v>
      </c>
      <c r="I67" s="75">
        <f t="shared" si="1"/>
        <v>0</v>
      </c>
    </row>
    <row r="68" spans="3:9" ht="43.2" x14ac:dyDescent="0.3">
      <c r="C68" s="76" t="s">
        <v>66</v>
      </c>
      <c r="D68" s="71" t="s">
        <v>105</v>
      </c>
      <c r="E68" s="72">
        <v>12</v>
      </c>
      <c r="F68" s="72">
        <v>435</v>
      </c>
      <c r="G68" s="73">
        <f t="shared" si="0"/>
        <v>5220</v>
      </c>
      <c r="H68" s="74">
        <f>'Oferta económica - Lote 1'!H80</f>
        <v>0</v>
      </c>
      <c r="I68" s="75">
        <f t="shared" si="1"/>
        <v>0</v>
      </c>
    </row>
    <row r="69" spans="3:9" ht="43.2" x14ac:dyDescent="0.3">
      <c r="C69" s="76" t="s">
        <v>67</v>
      </c>
      <c r="D69" s="71" t="s">
        <v>105</v>
      </c>
      <c r="E69" s="72">
        <v>12</v>
      </c>
      <c r="F69" s="72">
        <v>435</v>
      </c>
      <c r="G69" s="73">
        <f>ROUND(E69*F69,2)</f>
        <v>5220</v>
      </c>
      <c r="H69" s="74">
        <f>'Oferta económica - Lote 1'!H81</f>
        <v>0</v>
      </c>
      <c r="I69" s="75">
        <f t="shared" si="1"/>
        <v>0</v>
      </c>
    </row>
    <row r="70" spans="3:9" ht="43.2" x14ac:dyDescent="0.3">
      <c r="C70" s="76" t="s">
        <v>68</v>
      </c>
      <c r="D70" s="71" t="s">
        <v>105</v>
      </c>
      <c r="E70" s="72">
        <v>12</v>
      </c>
      <c r="F70" s="72">
        <v>435</v>
      </c>
      <c r="G70" s="73">
        <f>ROUND(E70*F70,2)</f>
        <v>5220</v>
      </c>
      <c r="H70" s="74">
        <f>'Oferta económica - Lote 1'!H82</f>
        <v>0</v>
      </c>
      <c r="I70" s="75">
        <f t="shared" si="1"/>
        <v>0</v>
      </c>
    </row>
    <row r="71" spans="3:9" ht="43.2" x14ac:dyDescent="0.3">
      <c r="C71" s="76" t="s">
        <v>69</v>
      </c>
      <c r="D71" s="71" t="s">
        <v>105</v>
      </c>
      <c r="E71" s="72">
        <v>46</v>
      </c>
      <c r="F71" s="72">
        <v>245</v>
      </c>
      <c r="G71" s="73">
        <f t="shared" si="0"/>
        <v>11270</v>
      </c>
      <c r="H71" s="74">
        <f>'Oferta económica - Lote 1'!H83</f>
        <v>0</v>
      </c>
      <c r="I71" s="75">
        <f t="shared" si="1"/>
        <v>0</v>
      </c>
    </row>
    <row r="72" spans="3:9" ht="43.2" x14ac:dyDescent="0.3">
      <c r="C72" s="76" t="s">
        <v>70</v>
      </c>
      <c r="D72" s="71" t="s">
        <v>105</v>
      </c>
      <c r="E72" s="72">
        <v>46</v>
      </c>
      <c r="F72" s="72">
        <v>245</v>
      </c>
      <c r="G72" s="73">
        <f>ROUND(E72*F72,2)</f>
        <v>11270</v>
      </c>
      <c r="H72" s="74">
        <f>'Oferta económica - Lote 1'!H84</f>
        <v>0</v>
      </c>
      <c r="I72" s="75">
        <f t="shared" si="1"/>
        <v>0</v>
      </c>
    </row>
    <row r="73" spans="3:9" ht="43.2" x14ac:dyDescent="0.3">
      <c r="C73" s="76" t="s">
        <v>71</v>
      </c>
      <c r="D73" s="71" t="s">
        <v>105</v>
      </c>
      <c r="E73" s="72">
        <v>46</v>
      </c>
      <c r="F73" s="72">
        <v>245</v>
      </c>
      <c r="G73" s="73">
        <f>ROUND(E73*F73,2)</f>
        <v>11270</v>
      </c>
      <c r="H73" s="74">
        <f>'Oferta económica - Lote 1'!H85</f>
        <v>0</v>
      </c>
      <c r="I73" s="75">
        <f t="shared" si="1"/>
        <v>0</v>
      </c>
    </row>
  </sheetData>
  <sheetProtection algorithmName="SHA-512" hashValue="0WMSvnX2vCZOGDr31jO29HjBoopIjyPHAP31qcV1yxbL2s/OJtuKZtBMLqnPpYL5PyYGdpTyXDmF+0xaE0rwKQ==" saltValue="QL/9ybaUuzxsfCV9O9n30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3240D-7782-419B-AD88-559684100B05}">
  <dimension ref="A1:I23"/>
  <sheetViews>
    <sheetView zoomScale="70" zoomScaleNormal="70" workbookViewId="0">
      <selection activeCell="C14" sqref="C14"/>
    </sheetView>
  </sheetViews>
  <sheetFormatPr baseColWidth="10" defaultColWidth="11.44140625" defaultRowHeight="14.4" x14ac:dyDescent="0.3"/>
  <cols>
    <col min="1" max="1" width="28.33203125" style="39" customWidth="1"/>
    <col min="2" max="2" width="12.109375" style="39" bestFit="1" customWidth="1"/>
    <col min="3" max="3" width="33.33203125" style="39" customWidth="1"/>
    <col min="4" max="4" width="18.6640625" style="39" customWidth="1"/>
    <col min="5" max="5" width="27.6640625" style="41" customWidth="1"/>
    <col min="6" max="6" width="18" style="41" bestFit="1" customWidth="1"/>
    <col min="7" max="7" width="22.5546875" style="42" customWidth="1"/>
    <col min="8" max="8" width="19.6640625" style="39" bestFit="1" customWidth="1"/>
    <col min="9" max="9" width="18.6640625" style="41" customWidth="1"/>
    <col min="10" max="10" width="13.88671875" style="39" bestFit="1" customWidth="1"/>
    <col min="11" max="16384" width="11.44140625" style="39"/>
  </cols>
  <sheetData>
    <row r="1" spans="1:9" ht="15" thickBot="1" x14ac:dyDescent="0.35">
      <c r="D1" s="40" t="s">
        <v>72</v>
      </c>
      <c r="H1" s="40" t="s">
        <v>73</v>
      </c>
    </row>
    <row r="2" spans="1:9" ht="15" thickBot="1" x14ac:dyDescent="0.35">
      <c r="A2" s="43" t="s">
        <v>74</v>
      </c>
      <c r="B2" s="44">
        <v>1</v>
      </c>
    </row>
    <row r="3" spans="1:9" ht="15" customHeight="1" thickBot="1" x14ac:dyDescent="0.35">
      <c r="A3" s="45" t="s">
        <v>75</v>
      </c>
      <c r="B3" s="46"/>
      <c r="C3" s="47"/>
      <c r="D3" s="48">
        <f>SUM(G:G)</f>
        <v>716521.74</v>
      </c>
      <c r="E3" s="45" t="s">
        <v>76</v>
      </c>
      <c r="F3" s="46"/>
      <c r="G3" s="47"/>
      <c r="H3" s="48">
        <f>SUM(I:I)</f>
        <v>0</v>
      </c>
    </row>
    <row r="4" spans="1:9" ht="15" customHeight="1" thickBot="1" x14ac:dyDescent="0.35">
      <c r="A4" s="49" t="s">
        <v>77</v>
      </c>
      <c r="B4" s="50">
        <v>0.06</v>
      </c>
      <c r="C4" s="51" t="s">
        <v>78</v>
      </c>
      <c r="D4" s="52">
        <f>ROUND($D$3*B4,2)</f>
        <v>42991.3</v>
      </c>
      <c r="E4" s="53" t="s">
        <v>79</v>
      </c>
      <c r="F4" s="54">
        <f>'Oferta económica - Lote 1'!F4</f>
        <v>0</v>
      </c>
      <c r="G4" s="51" t="s">
        <v>78</v>
      </c>
      <c r="H4" s="52">
        <f>ROUND($H$3*F4,2)</f>
        <v>0</v>
      </c>
    </row>
    <row r="5" spans="1:9" ht="15" thickBot="1" x14ac:dyDescent="0.35">
      <c r="A5" s="49" t="s">
        <v>80</v>
      </c>
      <c r="B5" s="50">
        <v>0.09</v>
      </c>
      <c r="C5" s="51" t="s">
        <v>81</v>
      </c>
      <c r="D5" s="52">
        <f>ROUND($D$3*B5,2)</f>
        <v>64486.96</v>
      </c>
      <c r="E5" s="53" t="s">
        <v>82</v>
      </c>
      <c r="F5" s="54">
        <f>'Oferta económica - Lote 1'!F5</f>
        <v>0</v>
      </c>
      <c r="G5" s="51" t="s">
        <v>81</v>
      </c>
      <c r="H5" s="52">
        <f>ROUND($H$3*F5,2)</f>
        <v>0</v>
      </c>
    </row>
    <row r="6" spans="1:9" ht="15" thickBot="1" x14ac:dyDescent="0.35">
      <c r="A6" s="55" t="s">
        <v>83</v>
      </c>
      <c r="B6" s="56"/>
      <c r="C6" s="57"/>
      <c r="D6" s="52">
        <f>SUM(D3,D4,D5)</f>
        <v>824000</v>
      </c>
      <c r="E6" s="55" t="s">
        <v>84</v>
      </c>
      <c r="F6" s="56"/>
      <c r="G6" s="57"/>
      <c r="H6" s="52">
        <f>SUM(H3,H4,H5)</f>
        <v>0</v>
      </c>
    </row>
    <row r="7" spans="1:9" ht="15" thickBot="1" x14ac:dyDescent="0.35">
      <c r="A7" s="58" t="s">
        <v>85</v>
      </c>
      <c r="B7" s="59">
        <v>0.21</v>
      </c>
      <c r="C7" s="51" t="s">
        <v>86</v>
      </c>
      <c r="D7" s="52">
        <f>ROUND($D$6*B7,2)</f>
        <v>173040</v>
      </c>
      <c r="E7" s="60" t="s">
        <v>85</v>
      </c>
      <c r="F7" s="61">
        <f>B7</f>
        <v>0.21</v>
      </c>
      <c r="G7" s="51" t="s">
        <v>86</v>
      </c>
      <c r="H7" s="52">
        <f>ROUND($H$6*F7,2)</f>
        <v>0</v>
      </c>
    </row>
    <row r="8" spans="1:9" ht="15" thickBot="1" x14ac:dyDescent="0.35">
      <c r="A8" s="62" t="s">
        <v>87</v>
      </c>
      <c r="B8" s="63"/>
      <c r="C8" s="64"/>
      <c r="D8" s="65">
        <f>SUM(D6:D7)</f>
        <v>997040</v>
      </c>
      <c r="E8" s="62" t="s">
        <v>88</v>
      </c>
      <c r="F8" s="63"/>
      <c r="G8" s="64"/>
      <c r="H8" s="65">
        <f>SUM(H6:H7)</f>
        <v>0</v>
      </c>
    </row>
    <row r="9" spans="1:9" ht="15" thickBot="1" x14ac:dyDescent="0.35"/>
    <row r="10" spans="1:9" ht="15" thickBot="1" x14ac:dyDescent="0.35">
      <c r="A10" s="66"/>
      <c r="F10" s="67" t="s">
        <v>89</v>
      </c>
      <c r="G10" s="68"/>
      <c r="H10" s="67" t="s">
        <v>90</v>
      </c>
      <c r="I10" s="68"/>
    </row>
    <row r="11" spans="1:9" x14ac:dyDescent="0.3">
      <c r="A11" s="69" t="s">
        <v>91</v>
      </c>
      <c r="B11" s="69" t="s">
        <v>92</v>
      </c>
      <c r="C11" s="69" t="s">
        <v>0</v>
      </c>
      <c r="D11" s="69" t="s">
        <v>93</v>
      </c>
      <c r="E11" s="70" t="s">
        <v>94</v>
      </c>
      <c r="F11" s="70" t="s">
        <v>95</v>
      </c>
      <c r="G11" s="69" t="s">
        <v>96</v>
      </c>
      <c r="H11" s="69" t="s">
        <v>97</v>
      </c>
      <c r="I11" s="69" t="s">
        <v>98</v>
      </c>
    </row>
    <row r="12" spans="1:9" x14ac:dyDescent="0.3">
      <c r="A12" s="71" t="s">
        <v>99</v>
      </c>
      <c r="B12" s="71" t="s">
        <v>100</v>
      </c>
      <c r="C12" s="71" t="s">
        <v>101</v>
      </c>
      <c r="D12" s="71"/>
      <c r="E12" s="72"/>
      <c r="F12" s="72"/>
      <c r="G12" s="73"/>
      <c r="H12" s="74"/>
      <c r="I12" s="75"/>
    </row>
    <row r="13" spans="1:9" x14ac:dyDescent="0.3">
      <c r="A13" s="71" t="s">
        <v>102</v>
      </c>
      <c r="B13" s="71" t="s">
        <v>103</v>
      </c>
      <c r="C13" s="71" t="s">
        <v>1</v>
      </c>
      <c r="D13" s="71"/>
      <c r="E13" s="72"/>
      <c r="F13" s="72"/>
      <c r="G13" s="73"/>
      <c r="H13" s="74"/>
      <c r="I13" s="75"/>
    </row>
    <row r="14" spans="1:9" x14ac:dyDescent="0.3">
      <c r="A14" s="71"/>
      <c r="B14" s="71" t="s">
        <v>104</v>
      </c>
      <c r="C14" s="77" t="s">
        <v>2</v>
      </c>
      <c r="D14" s="71" t="s">
        <v>105</v>
      </c>
      <c r="E14" s="72">
        <v>5</v>
      </c>
      <c r="F14" s="72">
        <v>10810.02</v>
      </c>
      <c r="G14" s="73">
        <f t="shared" ref="G14:G21" si="0">ROUND(E14*F14,2)</f>
        <v>54050.1</v>
      </c>
      <c r="H14" s="74">
        <f>'Oferta económica - Lote 1'!H14</f>
        <v>0</v>
      </c>
      <c r="I14" s="75">
        <f t="shared" ref="I14:I20" si="1">ROUND(E14*H14,2)</f>
        <v>0</v>
      </c>
    </row>
    <row r="15" spans="1:9" x14ac:dyDescent="0.3">
      <c r="A15" s="71"/>
      <c r="B15" s="71" t="s">
        <v>111</v>
      </c>
      <c r="C15" s="77" t="s">
        <v>3</v>
      </c>
      <c r="D15" s="71" t="s">
        <v>105</v>
      </c>
      <c r="E15" s="72">
        <v>4</v>
      </c>
      <c r="F15" s="72">
        <v>11940</v>
      </c>
      <c r="G15" s="73">
        <f t="shared" si="0"/>
        <v>47760</v>
      </c>
      <c r="H15" s="74">
        <f>'Oferta económica - Lote 1'!H15</f>
        <v>0</v>
      </c>
      <c r="I15" s="75">
        <f t="shared" si="1"/>
        <v>0</v>
      </c>
    </row>
    <row r="16" spans="1:9" ht="28.8" x14ac:dyDescent="0.3">
      <c r="A16" s="71"/>
      <c r="B16" s="71" t="s">
        <v>112</v>
      </c>
      <c r="C16" s="77" t="s">
        <v>4</v>
      </c>
      <c r="D16" s="71" t="s">
        <v>105</v>
      </c>
      <c r="E16" s="72">
        <v>2</v>
      </c>
      <c r="F16" s="72">
        <v>11150.03</v>
      </c>
      <c r="G16" s="73">
        <f t="shared" si="0"/>
        <v>22300.06</v>
      </c>
      <c r="H16" s="74">
        <f>'Oferta económica - Lote 1'!H16</f>
        <v>0</v>
      </c>
      <c r="I16" s="75">
        <f t="shared" si="1"/>
        <v>0</v>
      </c>
    </row>
    <row r="17" spans="1:9" ht="28.8" x14ac:dyDescent="0.3">
      <c r="A17" s="71"/>
      <c r="B17" s="71" t="s">
        <v>113</v>
      </c>
      <c r="C17" s="77" t="s">
        <v>5</v>
      </c>
      <c r="D17" s="71" t="s">
        <v>105</v>
      </c>
      <c r="E17" s="72">
        <v>4</v>
      </c>
      <c r="F17" s="72">
        <v>15860</v>
      </c>
      <c r="G17" s="73">
        <f t="shared" si="0"/>
        <v>63440</v>
      </c>
      <c r="H17" s="74">
        <f>'Oferta económica - Lote 1'!H17</f>
        <v>0</v>
      </c>
      <c r="I17" s="75">
        <f t="shared" si="1"/>
        <v>0</v>
      </c>
    </row>
    <row r="18" spans="1:9" ht="28.8" x14ac:dyDescent="0.3">
      <c r="B18" s="71" t="s">
        <v>114</v>
      </c>
      <c r="C18" s="76" t="s">
        <v>6</v>
      </c>
      <c r="D18" s="71" t="s">
        <v>105</v>
      </c>
      <c r="E18" s="41">
        <v>8</v>
      </c>
      <c r="F18" s="72">
        <v>23440</v>
      </c>
      <c r="G18" s="73">
        <f t="shared" si="0"/>
        <v>187520</v>
      </c>
      <c r="H18" s="74">
        <f>'Oferta económica - Lote 1'!H18</f>
        <v>0</v>
      </c>
      <c r="I18" s="75">
        <f t="shared" si="1"/>
        <v>0</v>
      </c>
    </row>
    <row r="19" spans="1:9" x14ac:dyDescent="0.3">
      <c r="B19" s="71" t="s">
        <v>115</v>
      </c>
      <c r="C19" s="76" t="s">
        <v>7</v>
      </c>
      <c r="D19" s="71" t="s">
        <v>105</v>
      </c>
      <c r="E19" s="41">
        <v>4</v>
      </c>
      <c r="F19" s="72">
        <v>8080</v>
      </c>
      <c r="G19" s="73">
        <f t="shared" si="0"/>
        <v>32320</v>
      </c>
      <c r="H19" s="74">
        <f>'Oferta económica - Lote 1'!H19</f>
        <v>0</v>
      </c>
      <c r="I19" s="75">
        <f t="shared" si="1"/>
        <v>0</v>
      </c>
    </row>
    <row r="20" spans="1:9" x14ac:dyDescent="0.3">
      <c r="B20" s="71" t="s">
        <v>116</v>
      </c>
      <c r="C20" s="76" t="s">
        <v>8</v>
      </c>
      <c r="D20" s="71" t="s">
        <v>105</v>
      </c>
      <c r="E20" s="41">
        <v>13</v>
      </c>
      <c r="F20" s="72">
        <v>15807.06</v>
      </c>
      <c r="G20" s="73">
        <f t="shared" si="0"/>
        <v>205491.78</v>
      </c>
      <c r="H20" s="74">
        <f>'Oferta económica - Lote 1'!H20</f>
        <v>0</v>
      </c>
      <c r="I20" s="75">
        <f t="shared" si="1"/>
        <v>0</v>
      </c>
    </row>
    <row r="21" spans="1:9" x14ac:dyDescent="0.3">
      <c r="B21" s="71" t="s">
        <v>117</v>
      </c>
      <c r="C21" s="76" t="s">
        <v>9</v>
      </c>
      <c r="D21" s="71" t="s">
        <v>105</v>
      </c>
      <c r="E21" s="41">
        <v>6</v>
      </c>
      <c r="F21" s="72">
        <v>17218</v>
      </c>
      <c r="G21" s="73">
        <f t="shared" si="0"/>
        <v>103308</v>
      </c>
      <c r="H21" s="74">
        <f>'Oferta económica - Lote 1'!H21</f>
        <v>0</v>
      </c>
      <c r="I21" s="75">
        <f>ROUND(E21*H21,2)</f>
        <v>0</v>
      </c>
    </row>
    <row r="22" spans="1:9" x14ac:dyDescent="0.3">
      <c r="A22" s="39" t="s">
        <v>106</v>
      </c>
      <c r="B22" s="71" t="s">
        <v>118</v>
      </c>
      <c r="C22" s="76" t="s">
        <v>10</v>
      </c>
      <c r="G22" s="73"/>
      <c r="H22" s="74"/>
      <c r="I22" s="75"/>
    </row>
    <row r="23" spans="1:9" ht="43.2" x14ac:dyDescent="0.3">
      <c r="B23" s="71" t="s">
        <v>119</v>
      </c>
      <c r="C23" s="76" t="s">
        <v>11</v>
      </c>
      <c r="D23" s="71" t="s">
        <v>105</v>
      </c>
      <c r="E23" s="72">
        <v>42</v>
      </c>
      <c r="F23" s="72">
        <v>7.9</v>
      </c>
      <c r="G23" s="73">
        <f t="shared" ref="G23" si="2">ROUND(E23*F23,2)</f>
        <v>331.8</v>
      </c>
      <c r="H23" s="74">
        <f>'Oferta económica - Lote 1'!H23</f>
        <v>0</v>
      </c>
      <c r="I23" s="75">
        <f t="shared" ref="I23" si="3">ROUND(E23*H23,2)</f>
        <v>0</v>
      </c>
    </row>
  </sheetData>
  <sheetProtection algorithmName="SHA-512" hashValue="APu3xchnDAyGVdWUl5VjH5RcnlR1uIpH8ZlnUb9ygUVXkVyJPc1uY5oqgXf3TFdf/O9V+CEJbPR52gA6Dvwyyw==" saltValue="JJXGOOIJJHSiyqLGA/ptRA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Oferta económica - Lote 1</vt:lpstr>
      <vt:lpstr>CERTO_G</vt:lpstr>
      <vt:lpstr>CERTO_I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2024-11-11T12:40:58Z</dcterms:created>
  <dcterms:modified xsi:type="dcterms:W3CDTF">2024-11-11T12:42:52Z</dcterms:modified>
  <cp:category/>
  <cp:contentStatus/>
</cp:coreProperties>
</file>