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BFC19643-D26D-42AE-827C-2637642583C4}" xr6:coauthVersionLast="47" xr6:coauthVersionMax="47" xr10:uidLastSave="{00000000-0000-0000-0000-000000000000}"/>
  <workbookProtection workbookAlgorithmName="SHA-512" workbookHashValue="AwJBXGBIyv4iF2tXmMrVAq8O8Li0S57bsqO9aftwnqbA7LhFSiFYWw4rDWjeaQ6znog+kAct2AlWrskRQ5fBug==" workbookSaltValue="Lv/ttIDyKSmiNwa7fE4dGQ==" workbookSpinCount="100000" lockStructure="1"/>
  <bookViews>
    <workbookView xWindow="48" yWindow="0" windowWidth="17208" windowHeight="1236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8" i="1"/>
  <c r="I21" i="1"/>
  <c r="I22" i="1"/>
  <c r="I23" i="1"/>
  <c r="I26" i="1"/>
  <c r="I29" i="1"/>
  <c r="I30" i="1"/>
  <c r="I31" i="1"/>
  <c r="I34" i="1"/>
  <c r="I39" i="1"/>
  <c r="I50" i="1"/>
  <c r="I54" i="1"/>
  <c r="I24" i="1"/>
  <c r="I25" i="1"/>
  <c r="I27" i="1"/>
  <c r="I28" i="1"/>
  <c r="I33" i="1"/>
  <c r="I36" i="1"/>
  <c r="I37" i="1"/>
  <c r="I38" i="1"/>
  <c r="I40" i="1"/>
  <c r="I41" i="1"/>
  <c r="I43" i="1"/>
  <c r="I44" i="1"/>
  <c r="I45" i="1"/>
  <c r="I46" i="1"/>
  <c r="I47" i="1"/>
  <c r="I49" i="1"/>
  <c r="I51" i="1"/>
  <c r="I52" i="1"/>
  <c r="I16" i="1"/>
  <c r="I17" i="1"/>
  <c r="I19" i="1"/>
  <c r="G14" i="1" l="1"/>
  <c r="G31" i="1"/>
  <c r="G33" i="1"/>
  <c r="G34" i="1"/>
  <c r="G36" i="1"/>
  <c r="G37" i="1"/>
  <c r="G38" i="1"/>
  <c r="G39" i="1"/>
  <c r="G40" i="1"/>
  <c r="G41" i="1"/>
  <c r="G43" i="1"/>
  <c r="G44" i="1"/>
  <c r="G45" i="1"/>
  <c r="G46" i="1"/>
  <c r="G47" i="1"/>
  <c r="G49" i="1"/>
  <c r="G50" i="1"/>
  <c r="G51" i="1"/>
  <c r="G52" i="1"/>
  <c r="G54" i="1"/>
  <c r="G16" i="1"/>
  <c r="G17" i="1"/>
  <c r="G18" i="1"/>
  <c r="G19" i="1"/>
  <c r="G21" i="1"/>
  <c r="G22" i="1"/>
  <c r="G23" i="1"/>
  <c r="G24" i="1"/>
  <c r="G25" i="1"/>
  <c r="G26" i="1"/>
  <c r="G27" i="1"/>
  <c r="G28" i="1"/>
  <c r="G29" i="1"/>
  <c r="G30" i="1"/>
  <c r="G15" i="1"/>
  <c r="D3" i="1" l="1"/>
  <c r="I14" i="1"/>
  <c r="F7" i="1"/>
  <c r="H3" i="1" l="1"/>
  <c r="H5" i="1" s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<sst xmlns="http://schemas.openxmlformats.org/spreadsheetml/2006/main" count="164" uniqueCount="129">
  <si>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</si>
  <si>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</si>
  <si>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</si>
  <si>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</si>
  <si>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</si>
  <si>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</si>
  <si>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</si>
  <si>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</si>
  <si>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</si>
  <si>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</si>
  <si>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</si>
  <si>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</si>
  <si>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</si>
  <si>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</si>
  <si>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</si>
  <si>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</si>
  <si>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</si>
  <si>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</si>
  <si>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</si>
  <si>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</si>
  <si>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</si>
  <si>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</si>
  <si>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</si>
  <si>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</si>
  <si>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</si>
  <si>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</si>
  <si>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</si>
  <si>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</si>
  <si>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</si>
  <si>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</si>
  <si>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</si>
  <si>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</si>
  <si>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0</t>
  </si>
  <si>
    <t>EGA</t>
  </si>
  <si>
    <t>ALBAÑILERÍA, SOLADOS Y REVESTIMIENTOS</t>
  </si>
  <si>
    <t>EGA0060</t>
  </si>
  <si>
    <t>RECRECIDO DE MORTERO RÁPIDO HASTA 10 CM DE ESPESOR (NOCTURNO)</t>
  </si>
  <si>
    <t>m2</t>
  </si>
  <si>
    <t>EGA0160</t>
  </si>
  <si>
    <t>SUMINISTRO E INSTALACIÓN DE PAVIMENTO TACTOVISUAL CERÁMICO ABOTONADO Y ACANALADO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</si>
  <si>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</si>
  <si>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</si>
  <si>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</si>
  <si>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</si>
  <si>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EVP0300</t>
  </si>
  <si>
    <t>SOLADO BALDOSA TIPO COMPACTO PAMESA</t>
  </si>
  <si>
    <t>EGA0162</t>
  </si>
  <si>
    <t>SUMINISTRO E INSTALACIÓN DE PAVIMENTO TACTOVISUAL ANTIDESLIZANTE CERÁMICO ABOTONADO Y ACANALADO (NOCTURNO)</t>
  </si>
  <si>
    <t>EGC</t>
  </si>
  <si>
    <t>DEMOLICIONES Y DESMONTAJES</t>
  </si>
  <si>
    <t>EGC0340</t>
  </si>
  <si>
    <t>RETIRADA PAVIMENTO FLEXIBLE (NOCTURNO)</t>
  </si>
  <si>
    <t>EGC0420</t>
  </si>
  <si>
    <t>REUBICACIÓN DE INTERFONO EN ALTURA (NOCTURNO)</t>
  </si>
  <si>
    <t>u</t>
  </si>
  <si>
    <t>EGC0180</t>
  </si>
  <si>
    <t>RETIRADA DE PASAMANOS. (NOCTURNO)</t>
  </si>
  <si>
    <t>m</t>
  </si>
  <si>
    <t>EGC0440</t>
  </si>
  <si>
    <t>REUBICACIÓN DE INTERFONO EN NUEVA UBICACION (NOCTURNO)</t>
  </si>
  <si>
    <t>EGC0020</t>
  </si>
  <si>
    <t>CORTE DE PAVIMENTO DE TERRAZO O BALDOSA CON RADIAL (NOCTURNO)</t>
  </si>
  <si>
    <t>EGC0040</t>
  </si>
  <si>
    <t>DEMOLICIÓN DE SOLADO DE PAVIMENTO HASTA 10 CM DE ESPESOR (NOCTURNO)</t>
  </si>
  <si>
    <t>ED0100</t>
  </si>
  <si>
    <t>DESMONTAJE DE BANCO DE ANDÉN METÁLICO (NOCTURNO)</t>
  </si>
  <si>
    <t>ud</t>
  </si>
  <si>
    <t>EGC0060</t>
  </si>
  <si>
    <t>FRESADO DE PELDAÑO (NOCTURNO)</t>
  </si>
  <si>
    <t>EGC0300</t>
  </si>
  <si>
    <t>RETIRADA DE TIRA ANTIDESLIZANTE (NOCTURNO)</t>
  </si>
  <si>
    <t>EGC0140</t>
  </si>
  <si>
    <t>RETIRADA DE ETIQUETA BRAILLE (NOCTURNO)</t>
  </si>
  <si>
    <t>EGC0400</t>
  </si>
  <si>
    <t>RETIRADA TIRA FOTOLUMINISCENTE DE BORDE DE ANDÉN (NOCTURNO)</t>
  </si>
  <si>
    <t>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</si>
  <si>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</si>
  <si>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</si>
  <si>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</si>
  <si>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</si>
  <si>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25mm (NOCTURNO)</t>
  </si>
  <si>
    <t>EGG</t>
  </si>
  <si>
    <t>SEÑALIZACIÓN</t>
  </si>
  <si>
    <t>EGG0380</t>
  </si>
  <si>
    <t>SUMINISTRO E INSTALACIÓN DE ETIQUETA BRAILLE (NOCTURNO)</t>
  </si>
  <si>
    <t>EGG0400</t>
  </si>
  <si>
    <t>SUMINISTRO E INSTALACIÓN DE SEÑALIZACIÓN DE INTERFONO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</si>
  <si>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</si>
  <si>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</si>
  <si>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</si>
  <si>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</si>
  <si>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EGG0565</t>
  </si>
  <si>
    <t>SUMINISTRO E INSTALACIÓN DE SEÑALIZACIÓN LAZO DE INDUCCION EN VINILO (NOCTURNO)</t>
  </si>
  <si>
    <t>EGG0640</t>
  </si>
  <si>
    <t>SUMINISTRO E INSTALACIÓN DE TIRA FOTOLUMINISCENTE PARA BORDE DE ANDÉN (NOCTURNO)</t>
  </si>
  <si>
    <t>EGB</t>
  </si>
  <si>
    <t>CERRAJERÍA</t>
  </si>
  <si>
    <t>EGB0485</t>
  </si>
  <si>
    <t>SUMINISTRO E INSTALACIÓN DE PASAMANOS DOBLE EN ACERO PARA ENREJADO ORNAMENTAL (NOCTURNO)</t>
  </si>
  <si>
    <t>EGB0610</t>
  </si>
  <si>
    <t>ADECUACION Y MODIFICACION DE BARANDILLA/PASAMANOS (NOCTURNO)</t>
  </si>
  <si>
    <t>EGB0380</t>
  </si>
  <si>
    <t>SUMINISTRO E INSTALACIÓN DE BARANDILLA CON PASAMANOS DOBLE (NOCTURNO)</t>
  </si>
  <si>
    <t>EGB0320</t>
  </si>
  <si>
    <t>SUMINISTRO E INSTALACIÓN DE APOYO ISQUIÁTICO SIMPLE (NOCTURNO)</t>
  </si>
  <si>
    <t>EGB0260</t>
  </si>
  <si>
    <t>SUMINISTRO E INSTALACIÓN DE APOYO ISQUIÁTICO DOBLE (NOCTURNO)</t>
  </si>
  <si>
    <t>EGD</t>
  </si>
  <si>
    <t>ELECTRICIDAD</t>
  </si>
  <si>
    <t>EGD0026</t>
  </si>
  <si>
    <t>SUMINISTRO E INSTALACIÓN DE CABLE TELEFONICO 3x2x0.64 (NOCTURNO)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</si>
  <si>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</si>
  <si>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</si>
  <si>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</si>
  <si>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</si>
  <si>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</si>
  <si>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</si>
  <si>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GDR</t>
  </si>
  <si>
    <t>GESTION DE RESIDUOS</t>
  </si>
  <si>
    <t>GDR01</t>
  </si>
  <si>
    <t>1.1</t>
  </si>
  <si>
    <t>1.2</t>
  </si>
  <si>
    <t>1.3</t>
  </si>
  <si>
    <t>1.4</t>
  </si>
  <si>
    <t>1.5</t>
  </si>
  <si>
    <t>1.6</t>
  </si>
  <si>
    <t>1.7</t>
  </si>
  <si>
    <t>1.8</t>
  </si>
  <si>
    <t>OB.23.026 PROYECTO PARA LA IMPLANTACIÓN Y MEJORA DE MEDIDAS DE ACCESIBILIDAD DE LAS ESTACIONES DE USERA Y ALUCHE DE LA RED DE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</si>
</sst>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808080"/>
      <name val="Calibri"/>
      <family val="2"/>
      <scheme val="minor"/>
    </font>
    <font>
      <b/>
      <sz val="11"/>
      <color rgb="FF404040"/>
      <name val="Calibri"/>
      <family val="2"/>
      <scheme val="minor"/>
    </font>
    <font>
      <b/>
      <sz val="11"/>
      <color rgb="FFFF40FF"/>
      <name val="Calibri"/>
      <family val="2"/>
      <scheme val="minor"/>
    </font>
    <font>
      <sz val="11"/>
      <color rgb="FF808080"/>
      <name val="Calibri"/>
      <family val="2"/>
      <scheme val="minor"/>
    </font>
    <font>
      <sz val="11"/>
      <color rgb="FF404040"/>
      <name val="Calibri"/>
      <family val="2"/>
      <scheme val="minor"/>
    </font>
    <font>
      <sz val="11"/>
      <color rgb="FFFF40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BDA2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7B098"/>
        <bgColor indexed="64"/>
      </patternFill>
    </fill>
    <fill>
      <patternFill patternType="solid">
        <fgColor rgb="FFF0F0F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5" fillId="6" borderId="0" xfId="0" applyNumberFormat="1" applyFont="1" applyFill="1" applyAlignment="1" applyProtection="1">
      <alignment horizontal="left"/>
    </xf>
    <xf numFmtId="49" fontId="6" fillId="7" borderId="0" xfId="0" applyNumberFormat="1" applyFont="1" applyFill="1" applyAlignment="1" applyProtection="1">
      <alignment horizontal="left"/>
    </xf>
    <xf numFmtId="49" fontId="6" fillId="8" borderId="0" xfId="0" applyNumberFormat="1" applyFont="1" applyFill="1" applyAlignment="1" applyProtection="1">
      <alignment horizontal="left"/>
    </xf>
    <xf numFmtId="3" fontId="5" fillId="8" borderId="0" xfId="0" applyNumberFormat="1" applyFont="1" applyFill="1" applyAlignment="1" applyProtection="1">
      <alignment horizontal="right"/>
    </xf>
    <xf numFmtId="4" fontId="7" fillId="8" borderId="0" xfId="0" applyNumberFormat="1" applyFont="1" applyFill="1" applyAlignment="1" applyProtection="1">
      <alignment horizontal="right"/>
    </xf>
    <xf numFmtId="4" fontId="0" fillId="4" borderId="0" xfId="0" applyNumberFormat="1" applyFill="1" applyProtection="1"/>
    <xf numFmtId="4" fontId="3" fillId="3" borderId="0" xfId="0" applyNumberFormat="1" applyFont="1" applyFill="1" applyProtection="1"/>
    <xf numFmtId="4" fontId="3" fillId="4" borderId="0" xfId="0" applyNumberFormat="1" applyFont="1" applyFill="1" applyProtection="1"/>
    <xf numFmtId="49" fontId="6" fillId="9" borderId="0" xfId="0" applyNumberFormat="1" applyFont="1" applyFill="1" applyAlignment="1" applyProtection="1">
      <alignment horizontal="left"/>
    </xf>
    <xf numFmtId="49" fontId="8" fillId="6" borderId="0" xfId="0" applyNumberFormat="1" applyFont="1" applyFill="1" applyAlignment="1" applyProtection="1">
      <alignment horizontal="left"/>
    </xf>
    <xf numFmtId="49" fontId="9" fillId="10" borderId="0" xfId="0" applyNumberFormat="1" applyFont="1" applyFill="1" applyAlignment="1" applyProtection="1">
      <alignment horizontal="left"/>
    </xf>
    <xf numFmtId="49" fontId="9" fillId="8" borderId="0" xfId="0" applyNumberFormat="1" applyFont="1" applyFill="1" applyAlignment="1" applyProtection="1">
      <alignment horizontal="left"/>
    </xf>
    <xf numFmtId="4" fontId="10" fillId="8" borderId="0" xfId="0" applyNumberFormat="1" applyFont="1" applyFill="1" applyAlignment="1" applyProtection="1">
      <alignment horizontal="right"/>
    </xf>
    <xf numFmtId="4" fontId="9" fillId="8" borderId="0" xfId="0" applyNumberFormat="1" applyFont="1" applyFill="1" applyAlignment="1" applyProtection="1">
      <alignment horizontal="right"/>
    </xf>
    <xf numFmtId="4" fontId="6" fillId="8" borderId="0" xfId="0" applyNumberFormat="1" applyFont="1" applyFill="1" applyAlignment="1" applyProtection="1">
      <alignment horizontal="right"/>
    </xf>
    <xf numFmtId="4" fontId="8" fillId="6" borderId="0" xfId="0" applyNumberFormat="1" applyFont="1" applyFill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55"/>
  <sheetViews>
    <sheetView tabSelected="1" topLeftCell="A18" zoomScale="60" zoomScaleNormal="60" workbookViewId="0">
      <selection activeCell="F4" sqref="F4"/>
    </sheetView>
  </sheetViews>
  <sheetFormatPr baseColWidth="10" defaultColWidth="11.44140625" defaultRowHeight="14.4" x14ac:dyDescent="0.3"/>
  <cols>
    <col min="1" max="1" width="28.33203125" style="4" customWidth="1"/>
    <col min="2" max="2" width="12.109375" style="4" bestFit="1" customWidth="1"/>
    <col min="3" max="3" width="77" style="4" customWidth="1"/>
    <col min="4" max="4" width="16.109375" style="4" bestFit="1" customWidth="1"/>
    <col min="5" max="5" width="39.77734375" style="6" bestFit="1" customWidth="1"/>
    <col min="6" max="6" width="25.88671875" style="6" bestFit="1" customWidth="1"/>
    <col min="7" max="7" width="27" style="7" bestFit="1" customWidth="1"/>
    <col min="8" max="8" width="19.6640625" style="4" bestFit="1" customWidth="1"/>
    <col min="9" max="9" width="18.6640625" style="6" customWidth="1"/>
    <col min="10" max="10" width="13.88671875" style="4" bestFit="1" customWidth="1"/>
    <col min="11" max="11" width="15.109375" style="4" bestFit="1" customWidth="1"/>
    <col min="12" max="16384" width="11.44140625" style="4"/>
  </cols>
  <sheetData>
    <row r="1" spans="1:9" ht="15" thickBot="1" x14ac:dyDescent="0.35">
      <c r="D1" s="5" t="s">
        <v>0</v>
      </c>
      <c r="H1" s="5" t="s">
        <v>1</v>
      </c>
    </row>
    <row r="2" spans="1:9" ht="15" thickBot="1" x14ac:dyDescent="0.35">
      <c r="A2" s="8" t="s">
        <v>2</v>
      </c>
      <c r="B2" s="9"/>
    </row>
    <row r="3" spans="1:9" ht="15" customHeight="1" thickBot="1" x14ac:dyDescent="0.35">
      <c r="A3" s="10" t="s">
        <v>3</v>
      </c>
      <c r="B3" s="11"/>
      <c r="C3" s="12"/>
      <c r="D3" s="13">
        <f>SUM(G:G)</f>
        <v>266731.3</v>
      </c>
      <c r="E3" s="10" t="s">
        <v>4</v>
      </c>
      <c r="F3" s="11"/>
      <c r="G3" s="12"/>
      <c r="H3" s="13">
        <f>SUM(I:I)</f>
        <v>0</v>
      </c>
    </row>
    <row r="4" spans="1:9" ht="15" customHeight="1" thickBot="1" x14ac:dyDescent="0.35">
      <c r="A4" s="14" t="s">
        <v>5</v>
      </c>
      <c r="B4" s="15">
        <v>0.06</v>
      </c>
      <c r="C4" s="16" t="s">
        <v>6</v>
      </c>
      <c r="D4" s="17">
        <f>ROUND($D$3*B4,2)</f>
        <v>16003.88</v>
      </c>
      <c r="E4" s="18" t="s">
        <v>7</v>
      </c>
      <c r="F4" s="2"/>
      <c r="G4" s="16" t="s">
        <v>6</v>
      </c>
      <c r="H4" s="17">
        <f>ROUND($H$3*F4,2)</f>
        <v>0</v>
      </c>
    </row>
    <row r="5" spans="1:9" ht="15" thickBot="1" x14ac:dyDescent="0.35">
      <c r="A5" s="14" t="s">
        <v>8</v>
      </c>
      <c r="B5" s="15">
        <v>0.13</v>
      </c>
      <c r="C5" s="16" t="s">
        <v>9</v>
      </c>
      <c r="D5" s="17">
        <f>ROUND($D$3*B5,2)</f>
        <v>34675.07</v>
      </c>
      <c r="E5" s="18" t="s">
        <v>10</v>
      </c>
      <c r="F5" s="2"/>
      <c r="G5" s="16" t="s">
        <v>9</v>
      </c>
      <c r="H5" s="17">
        <f>ROUND($H$3*F5,2)</f>
        <v>0</v>
      </c>
    </row>
    <row r="6" spans="1:9" ht="15" thickBot="1" x14ac:dyDescent="0.35">
      <c r="A6" s="19" t="s">
        <v>11</v>
      </c>
      <c r="B6" s="20"/>
      <c r="C6" s="21"/>
      <c r="D6" s="17">
        <f>SUM(D3,D4,D5)</f>
        <v>317410.25</v>
      </c>
      <c r="E6" s="19" t="s">
        <v>12</v>
      </c>
      <c r="F6" s="20"/>
      <c r="G6" s="21"/>
      <c r="H6" s="17">
        <f>SUM(H3,H4,H5)</f>
        <v>0</v>
      </c>
    </row>
    <row r="7" spans="1:9" ht="15" thickBot="1" x14ac:dyDescent="0.35">
      <c r="A7" s="22" t="s">
        <v>13</v>
      </c>
      <c r="B7" s="23">
        <v>0.21</v>
      </c>
      <c r="C7" s="16" t="s">
        <v>14</v>
      </c>
      <c r="D7" s="17">
        <f>ROUND($D$6*B7,2)</f>
        <v>66656.149999999994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9" ht="15" thickBot="1" x14ac:dyDescent="0.35">
      <c r="A8" s="26" t="s">
        <v>15</v>
      </c>
      <c r="B8" s="27"/>
      <c r="C8" s="28"/>
      <c r="D8" s="29">
        <f>SUM(D6:D7)</f>
        <v>384066.4</v>
      </c>
      <c r="E8" s="26" t="s">
        <v>16</v>
      </c>
      <c r="F8" s="27"/>
      <c r="G8" s="28"/>
      <c r="H8" s="29">
        <f>SUM(H6:H7)</f>
        <v>0</v>
      </c>
    </row>
    <row r="9" spans="1:9" ht="15" thickBot="1" x14ac:dyDescent="0.35"/>
    <row r="10" spans="1:9" ht="15" thickBot="1" x14ac:dyDescent="0.35">
      <c r="A10" s="30"/>
      <c r="F10" s="31" t="s">
        <v>17</v>
      </c>
      <c r="G10" s="32"/>
      <c r="H10" s="31" t="s">
        <v>18</v>
      </c>
      <c r="I10" s="32"/>
    </row>
    <row r="11" spans="1:9" x14ac:dyDescent="0.3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9" x14ac:dyDescent="0.3">
      <c r="A12" s="35" t="s">
        <v>28</v>
      </c>
      <c r="B12" s="36" t="s">
        <v>32</v>
      </c>
      <c r="C12" s="37" t="s">
        <v>128</v>
      </c>
      <c r="D12" s="37"/>
      <c r="E12" s="38"/>
      <c r="F12" s="39"/>
      <c r="G12" s="40"/>
      <c r="H12" s="41"/>
      <c r="I12" s="42"/>
    </row>
    <row r="13" spans="1:9" x14ac:dyDescent="0.3">
      <c r="A13" s="35" t="s">
        <v>120</v>
      </c>
      <c r="B13" s="43" t="s">
        <v>33</v>
      </c>
      <c r="C13" s="37" t="s">
        <v>34</v>
      </c>
      <c r="D13" s="37"/>
      <c r="E13" s="38"/>
      <c r="F13" s="39"/>
      <c r="G13" s="40"/>
      <c r="H13" s="41"/>
      <c r="I13" s="42"/>
    </row>
    <row r="14" spans="1:9" x14ac:dyDescent="0.3">
      <c r="A14" s="44"/>
      <c r="B14" s="45" t="s">
        <v>35</v>
      </c>
      <c r="C14" s="46" t="s">
        <v>36</v>
      </c>
      <c r="D14" s="46" t="s">
        <v>37</v>
      </c>
      <c r="E14" s="47">
        <v>508.04</v>
      </c>
      <c r="F14" s="47">
        <v>22.73</v>
      </c>
      <c r="G14" s="40">
        <f t="shared" ref="G14:G54" si="0">ROUND(E14*F14,2)</f>
        <v>11547.75</v>
      </c>
      <c r="H14" s="3"/>
      <c r="I14" s="42">
        <f t="shared" ref="I14:I54" si="1">ROUND(E14*H14,2)</f>
        <v>0</v>
      </c>
    </row>
    <row r="15" spans="1:9" x14ac:dyDescent="0.3">
      <c r="A15" s="44"/>
      <c r="B15" s="45" t="s">
        <v>38</v>
      </c>
      <c r="C15" s="46" t="s">
        <v>39</v>
      </c>
      <c r="D15" s="46" t="s">
        <v>37</v>
      </c>
      <c r="E15" s="47">
        <v>369.28</v>
      </c>
      <c r="F15" s="47">
        <v>81.260000000000005</v>
      </c>
      <c r="G15" s="40">
        <f t="shared" si="0"/>
        <v>30007.69</v>
      </c>
      <c r="H15" s="3"/>
      <c r="I15" s="42">
        <f t="shared" si="1"/>
        <v>0</v>
      </c>
    </row>
    <row r="16" spans="1:9" x14ac:dyDescent="0.3">
      <c r="A16" s="44"/>
      <c r="B16" s="45" t="s">
        <v>40</v>
      </c>
      <c r="C16" s="46" t="s">
        <v>41</v>
      </c>
      <c r="D16" s="46" t="s">
        <v>37</v>
      </c>
      <c r="E16" s="47">
        <v>76.8</v>
      </c>
      <c r="F16" s="47">
        <v>102.97</v>
      </c>
      <c r="G16" s="40">
        <f t="shared" si="0"/>
        <v>7908.1</v>
      </c>
      <c r="H16" s="3"/>
      <c r="I16" s="42">
        <f t="shared" si="1"/>
        <v>0</v>
      </c>
    </row>
    <row r="17" spans="1:9" x14ac:dyDescent="0.3">
      <c r="A17" s="44"/>
      <c r="B17" s="45" t="s">
        <v>42</v>
      </c>
      <c r="C17" s="46" t="s">
        <v>43</v>
      </c>
      <c r="D17" s="46" t="s">
        <v>37</v>
      </c>
      <c r="E17" s="47">
        <v>23.4</v>
      </c>
      <c r="F17" s="47">
        <v>104.07</v>
      </c>
      <c r="G17" s="40">
        <f t="shared" si="0"/>
        <v>2435.2399999999998</v>
      </c>
      <c r="H17" s="3"/>
      <c r="I17" s="42">
        <f t="shared" si="1"/>
        <v>0</v>
      </c>
    </row>
    <row r="18" spans="1:9" x14ac:dyDescent="0.3">
      <c r="A18" s="44"/>
      <c r="B18" s="45" t="s">
        <v>44</v>
      </c>
      <c r="C18" s="46" t="s">
        <v>45</v>
      </c>
      <c r="D18" s="46" t="s">
        <v>37</v>
      </c>
      <c r="E18" s="47">
        <v>14.4</v>
      </c>
      <c r="F18" s="47">
        <v>49.68</v>
      </c>
      <c r="G18" s="40">
        <f t="shared" si="0"/>
        <v>715.39</v>
      </c>
      <c r="H18" s="3"/>
      <c r="I18" s="42">
        <f t="shared" si="1"/>
        <v>0</v>
      </c>
    </row>
    <row r="19" spans="1:9" x14ac:dyDescent="0.3">
      <c r="A19" s="44"/>
      <c r="B19" s="45" t="s">
        <v>46</v>
      </c>
      <c r="C19" s="46" t="s">
        <v>47</v>
      </c>
      <c r="D19" s="46" t="s">
        <v>37</v>
      </c>
      <c r="E19" s="47">
        <v>24.16</v>
      </c>
      <c r="F19" s="47">
        <v>82.35</v>
      </c>
      <c r="G19" s="40">
        <f t="shared" si="0"/>
        <v>1989.58</v>
      </c>
      <c r="H19" s="3"/>
      <c r="I19" s="42">
        <f t="shared" si="1"/>
        <v>0</v>
      </c>
    </row>
    <row r="20" spans="1:9" x14ac:dyDescent="0.3">
      <c r="A20" s="35" t="s">
        <v>121</v>
      </c>
      <c r="B20" s="43" t="s">
        <v>48</v>
      </c>
      <c r="C20" s="37" t="s">
        <v>49</v>
      </c>
      <c r="D20" s="37"/>
      <c r="E20" s="38"/>
      <c r="F20" s="39"/>
      <c r="G20" s="40"/>
      <c r="H20" s="3"/>
      <c r="I20" s="42"/>
    </row>
    <row r="21" spans="1:9" x14ac:dyDescent="0.3">
      <c r="A21" s="44"/>
      <c r="B21" s="45" t="s">
        <v>50</v>
      </c>
      <c r="C21" s="46" t="s">
        <v>51</v>
      </c>
      <c r="D21" s="46" t="s">
        <v>37</v>
      </c>
      <c r="E21" s="47">
        <v>57.72</v>
      </c>
      <c r="F21" s="47">
        <v>28.74</v>
      </c>
      <c r="G21" s="40">
        <f t="shared" si="0"/>
        <v>1658.87</v>
      </c>
      <c r="H21" s="3"/>
      <c r="I21" s="42">
        <f t="shared" si="1"/>
        <v>0</v>
      </c>
    </row>
    <row r="22" spans="1:9" x14ac:dyDescent="0.3">
      <c r="A22" s="44"/>
      <c r="B22" s="45" t="s">
        <v>52</v>
      </c>
      <c r="C22" s="46" t="s">
        <v>53</v>
      </c>
      <c r="D22" s="46" t="s">
        <v>54</v>
      </c>
      <c r="E22" s="47">
        <v>25.4</v>
      </c>
      <c r="F22" s="47">
        <v>40.98</v>
      </c>
      <c r="G22" s="40">
        <f t="shared" si="0"/>
        <v>1040.8900000000001</v>
      </c>
      <c r="H22" s="3"/>
      <c r="I22" s="42">
        <f t="shared" si="1"/>
        <v>0</v>
      </c>
    </row>
    <row r="23" spans="1:9" x14ac:dyDescent="0.3">
      <c r="A23" s="44"/>
      <c r="B23" s="45" t="s">
        <v>55</v>
      </c>
      <c r="C23" s="46" t="s">
        <v>56</v>
      </c>
      <c r="D23" s="46" t="s">
        <v>57</v>
      </c>
      <c r="E23" s="47">
        <v>50</v>
      </c>
      <c r="F23" s="47">
        <v>21.93</v>
      </c>
      <c r="G23" s="40">
        <f t="shared" si="0"/>
        <v>1096.5</v>
      </c>
      <c r="H23" s="3"/>
      <c r="I23" s="42">
        <f t="shared" si="1"/>
        <v>0</v>
      </c>
    </row>
    <row r="24" spans="1:9" x14ac:dyDescent="0.3">
      <c r="A24" s="44"/>
      <c r="B24" s="45" t="s">
        <v>58</v>
      </c>
      <c r="C24" s="46" t="s">
        <v>59</v>
      </c>
      <c r="D24" s="46" t="s">
        <v>54</v>
      </c>
      <c r="E24" s="47">
        <v>4</v>
      </c>
      <c r="F24" s="47">
        <v>244.14</v>
      </c>
      <c r="G24" s="40">
        <f t="shared" si="0"/>
        <v>976.56</v>
      </c>
      <c r="H24" s="3"/>
      <c r="I24" s="42">
        <f t="shared" si="1"/>
        <v>0</v>
      </c>
    </row>
    <row r="25" spans="1:9" x14ac:dyDescent="0.3">
      <c r="A25" s="44"/>
      <c r="B25" s="45" t="s">
        <v>60</v>
      </c>
      <c r="C25" s="46" t="s">
        <v>61</v>
      </c>
      <c r="D25" s="46" t="s">
        <v>57</v>
      </c>
      <c r="E25" s="47">
        <v>1871</v>
      </c>
      <c r="F25" s="47">
        <v>11.89</v>
      </c>
      <c r="G25" s="40">
        <f t="shared" si="0"/>
        <v>22246.19</v>
      </c>
      <c r="H25" s="3"/>
      <c r="I25" s="42">
        <f t="shared" si="1"/>
        <v>0</v>
      </c>
    </row>
    <row r="26" spans="1:9" x14ac:dyDescent="0.3">
      <c r="A26" s="44"/>
      <c r="B26" s="45" t="s">
        <v>62</v>
      </c>
      <c r="C26" s="46" t="s">
        <v>63</v>
      </c>
      <c r="D26" s="46" t="s">
        <v>37</v>
      </c>
      <c r="E26" s="47">
        <v>508.04</v>
      </c>
      <c r="F26" s="47">
        <v>35.86</v>
      </c>
      <c r="G26" s="40">
        <f t="shared" si="0"/>
        <v>18218.310000000001</v>
      </c>
      <c r="H26" s="3"/>
      <c r="I26" s="42">
        <f t="shared" si="1"/>
        <v>0</v>
      </c>
    </row>
    <row r="27" spans="1:9" x14ac:dyDescent="0.3">
      <c r="A27" s="44"/>
      <c r="B27" s="45" t="s">
        <v>64</v>
      </c>
      <c r="C27" s="46" t="s">
        <v>65</v>
      </c>
      <c r="D27" s="46" t="s">
        <v>66</v>
      </c>
      <c r="E27" s="47">
        <v>2</v>
      </c>
      <c r="F27" s="47">
        <v>31.29</v>
      </c>
      <c r="G27" s="40">
        <f t="shared" si="0"/>
        <v>62.58</v>
      </c>
      <c r="H27" s="3"/>
      <c r="I27" s="42">
        <f t="shared" si="1"/>
        <v>0</v>
      </c>
    </row>
    <row r="28" spans="1:9" x14ac:dyDescent="0.3">
      <c r="A28" s="44"/>
      <c r="B28" s="45" t="s">
        <v>67</v>
      </c>
      <c r="C28" s="46" t="s">
        <v>68</v>
      </c>
      <c r="D28" s="46" t="s">
        <v>57</v>
      </c>
      <c r="E28" s="47">
        <v>565.83000000000004</v>
      </c>
      <c r="F28" s="47">
        <v>33.5</v>
      </c>
      <c r="G28" s="40">
        <f t="shared" si="0"/>
        <v>18955.310000000001</v>
      </c>
      <c r="H28" s="3"/>
      <c r="I28" s="42">
        <f t="shared" si="1"/>
        <v>0</v>
      </c>
    </row>
    <row r="29" spans="1:9" x14ac:dyDescent="0.3">
      <c r="A29" s="44"/>
      <c r="B29" s="45" t="s">
        <v>69</v>
      </c>
      <c r="C29" s="46" t="s">
        <v>70</v>
      </c>
      <c r="D29" s="46" t="s">
        <v>57</v>
      </c>
      <c r="E29" s="47">
        <v>822.03</v>
      </c>
      <c r="F29" s="47">
        <v>22.49</v>
      </c>
      <c r="G29" s="40">
        <f t="shared" si="0"/>
        <v>18487.45</v>
      </c>
      <c r="H29" s="3"/>
      <c r="I29" s="42">
        <f t="shared" si="1"/>
        <v>0</v>
      </c>
    </row>
    <row r="30" spans="1:9" x14ac:dyDescent="0.3">
      <c r="A30" s="44"/>
      <c r="B30" s="45" t="s">
        <v>71</v>
      </c>
      <c r="C30" s="46" t="s">
        <v>72</v>
      </c>
      <c r="D30" s="46" t="s">
        <v>54</v>
      </c>
      <c r="E30" s="47">
        <v>32</v>
      </c>
      <c r="F30" s="47">
        <v>8.82</v>
      </c>
      <c r="G30" s="40">
        <f t="shared" si="0"/>
        <v>282.24</v>
      </c>
      <c r="H30" s="3"/>
      <c r="I30" s="42">
        <f t="shared" si="1"/>
        <v>0</v>
      </c>
    </row>
    <row r="31" spans="1:9" x14ac:dyDescent="0.3">
      <c r="A31" s="44"/>
      <c r="B31" s="45" t="s">
        <v>73</v>
      </c>
      <c r="C31" s="46" t="s">
        <v>74</v>
      </c>
      <c r="D31" s="46" t="s">
        <v>57</v>
      </c>
      <c r="E31" s="47">
        <v>50</v>
      </c>
      <c r="F31" s="47">
        <v>17.809999999999999</v>
      </c>
      <c r="G31" s="40">
        <f t="shared" si="0"/>
        <v>890.5</v>
      </c>
      <c r="H31" s="3"/>
      <c r="I31" s="42">
        <f t="shared" si="1"/>
        <v>0</v>
      </c>
    </row>
    <row r="32" spans="1:9" x14ac:dyDescent="0.3">
      <c r="A32" s="35" t="s">
        <v>122</v>
      </c>
      <c r="B32" s="43" t="s">
        <v>75</v>
      </c>
      <c r="C32" s="37" t="s">
        <v>76</v>
      </c>
      <c r="D32" s="37"/>
      <c r="E32" s="38"/>
      <c r="F32" s="39"/>
      <c r="G32" s="40"/>
      <c r="H32" s="3"/>
      <c r="I32" s="42"/>
    </row>
    <row r="33" spans="1:9" x14ac:dyDescent="0.3">
      <c r="A33" s="44"/>
      <c r="B33" s="45" t="s">
        <v>77</v>
      </c>
      <c r="C33" s="46" t="s">
        <v>78</v>
      </c>
      <c r="D33" s="46" t="s">
        <v>66</v>
      </c>
      <c r="E33" s="47">
        <v>24.4</v>
      </c>
      <c r="F33" s="48">
        <v>1356</v>
      </c>
      <c r="G33" s="40">
        <f t="shared" si="0"/>
        <v>33086.400000000001</v>
      </c>
      <c r="H33" s="3"/>
      <c r="I33" s="42">
        <f t="shared" si="1"/>
        <v>0</v>
      </c>
    </row>
    <row r="34" spans="1:9" x14ac:dyDescent="0.3">
      <c r="A34" s="44"/>
      <c r="B34" s="45" t="s">
        <v>79</v>
      </c>
      <c r="C34" s="46" t="s">
        <v>80</v>
      </c>
      <c r="D34" s="46" t="s">
        <v>57</v>
      </c>
      <c r="E34" s="47">
        <v>822.03</v>
      </c>
      <c r="F34" s="47">
        <v>23.88</v>
      </c>
      <c r="G34" s="40">
        <f t="shared" si="0"/>
        <v>19630.080000000002</v>
      </c>
      <c r="H34" s="3"/>
      <c r="I34" s="42">
        <f t="shared" si="1"/>
        <v>0</v>
      </c>
    </row>
    <row r="35" spans="1:9" x14ac:dyDescent="0.3">
      <c r="A35" s="35" t="s">
        <v>123</v>
      </c>
      <c r="B35" s="43" t="s">
        <v>81</v>
      </c>
      <c r="C35" s="37" t="s">
        <v>82</v>
      </c>
      <c r="D35" s="37"/>
      <c r="E35" s="38"/>
      <c r="F35" s="39"/>
      <c r="G35" s="40"/>
      <c r="H35" s="3"/>
      <c r="I35" s="42"/>
    </row>
    <row r="36" spans="1:9" x14ac:dyDescent="0.3">
      <c r="A36" s="44"/>
      <c r="B36" s="45" t="s">
        <v>83</v>
      </c>
      <c r="C36" s="46" t="s">
        <v>84</v>
      </c>
      <c r="D36" s="46" t="s">
        <v>54</v>
      </c>
      <c r="E36" s="47">
        <v>32</v>
      </c>
      <c r="F36" s="47">
        <v>32.61</v>
      </c>
      <c r="G36" s="40">
        <f t="shared" si="0"/>
        <v>1043.52</v>
      </c>
      <c r="H36" s="3"/>
      <c r="I36" s="42">
        <f t="shared" si="1"/>
        <v>0</v>
      </c>
    </row>
    <row r="37" spans="1:9" x14ac:dyDescent="0.3">
      <c r="A37" s="44"/>
      <c r="B37" s="45" t="s">
        <v>85</v>
      </c>
      <c r="C37" s="46" t="s">
        <v>86</v>
      </c>
      <c r="D37" s="46" t="s">
        <v>54</v>
      </c>
      <c r="E37" s="47">
        <v>46.6</v>
      </c>
      <c r="F37" s="47">
        <v>11.89</v>
      </c>
      <c r="G37" s="40">
        <f t="shared" si="0"/>
        <v>554.07000000000005</v>
      </c>
      <c r="H37" s="3"/>
      <c r="I37" s="42">
        <f t="shared" si="1"/>
        <v>0</v>
      </c>
    </row>
    <row r="38" spans="1:9" x14ac:dyDescent="0.3">
      <c r="A38" s="44"/>
      <c r="B38" s="45" t="s">
        <v>87</v>
      </c>
      <c r="C38" s="46" t="s">
        <v>88</v>
      </c>
      <c r="D38" s="46" t="s">
        <v>54</v>
      </c>
      <c r="E38" s="47">
        <v>13</v>
      </c>
      <c r="F38" s="47">
        <v>124.24</v>
      </c>
      <c r="G38" s="40">
        <f t="shared" si="0"/>
        <v>1615.12</v>
      </c>
      <c r="H38" s="3"/>
      <c r="I38" s="42">
        <f t="shared" si="1"/>
        <v>0</v>
      </c>
    </row>
    <row r="39" spans="1:9" x14ac:dyDescent="0.3">
      <c r="A39" s="44"/>
      <c r="B39" s="45" t="s">
        <v>89</v>
      </c>
      <c r="C39" s="46" t="s">
        <v>90</v>
      </c>
      <c r="D39" s="46" t="s">
        <v>54</v>
      </c>
      <c r="E39" s="47">
        <v>8</v>
      </c>
      <c r="F39" s="47">
        <v>124.24</v>
      </c>
      <c r="G39" s="40">
        <f t="shared" si="0"/>
        <v>993.92</v>
      </c>
      <c r="H39" s="3"/>
      <c r="I39" s="42">
        <f t="shared" si="1"/>
        <v>0</v>
      </c>
    </row>
    <row r="40" spans="1:9" x14ac:dyDescent="0.3">
      <c r="A40" s="44"/>
      <c r="B40" s="45" t="s">
        <v>91</v>
      </c>
      <c r="C40" s="46" t="s">
        <v>92</v>
      </c>
      <c r="D40" s="46" t="s">
        <v>54</v>
      </c>
      <c r="E40" s="47">
        <v>14</v>
      </c>
      <c r="F40" s="47">
        <v>14.2</v>
      </c>
      <c r="G40" s="40">
        <f t="shared" si="0"/>
        <v>198.8</v>
      </c>
      <c r="H40" s="3"/>
      <c r="I40" s="42">
        <f t="shared" si="1"/>
        <v>0</v>
      </c>
    </row>
    <row r="41" spans="1:9" x14ac:dyDescent="0.3">
      <c r="A41" s="44"/>
      <c r="B41" s="45" t="s">
        <v>93</v>
      </c>
      <c r="C41" s="46" t="s">
        <v>94</v>
      </c>
      <c r="D41" s="46" t="s">
        <v>54</v>
      </c>
      <c r="E41" s="47">
        <v>50</v>
      </c>
      <c r="F41" s="47">
        <v>49</v>
      </c>
      <c r="G41" s="40">
        <f t="shared" si="0"/>
        <v>2450</v>
      </c>
      <c r="H41" s="3"/>
      <c r="I41" s="42">
        <f t="shared" si="1"/>
        <v>0</v>
      </c>
    </row>
    <row r="42" spans="1:9" x14ac:dyDescent="0.3">
      <c r="A42" s="35" t="s">
        <v>124</v>
      </c>
      <c r="B42" s="43" t="s">
        <v>95</v>
      </c>
      <c r="C42" s="37" t="s">
        <v>96</v>
      </c>
      <c r="D42" s="37"/>
      <c r="E42" s="38"/>
      <c r="F42" s="39"/>
      <c r="G42" s="40"/>
      <c r="H42" s="3"/>
      <c r="I42" s="42"/>
    </row>
    <row r="43" spans="1:9" x14ac:dyDescent="0.3">
      <c r="A43" s="44"/>
      <c r="B43" s="45" t="s">
        <v>97</v>
      </c>
      <c r="C43" s="46" t="s">
        <v>98</v>
      </c>
      <c r="D43" s="46" t="s">
        <v>57</v>
      </c>
      <c r="E43" s="47">
        <v>60.4</v>
      </c>
      <c r="F43" s="47">
        <v>153.44</v>
      </c>
      <c r="G43" s="40">
        <f t="shared" si="0"/>
        <v>9267.7800000000007</v>
      </c>
      <c r="H43" s="3"/>
      <c r="I43" s="42">
        <f t="shared" si="1"/>
        <v>0</v>
      </c>
    </row>
    <row r="44" spans="1:9" x14ac:dyDescent="0.3">
      <c r="A44" s="44"/>
      <c r="B44" s="45" t="s">
        <v>99</v>
      </c>
      <c r="C44" s="46" t="s">
        <v>100</v>
      </c>
      <c r="D44" s="46" t="s">
        <v>57</v>
      </c>
      <c r="E44" s="47">
        <v>3.6</v>
      </c>
      <c r="F44" s="47">
        <v>225.73</v>
      </c>
      <c r="G44" s="40">
        <f t="shared" si="0"/>
        <v>812.63</v>
      </c>
      <c r="H44" s="3"/>
      <c r="I44" s="42">
        <f t="shared" si="1"/>
        <v>0</v>
      </c>
    </row>
    <row r="45" spans="1:9" x14ac:dyDescent="0.3">
      <c r="A45" s="44"/>
      <c r="B45" s="45" t="s">
        <v>101</v>
      </c>
      <c r="C45" s="46" t="s">
        <v>102</v>
      </c>
      <c r="D45" s="46" t="s">
        <v>57</v>
      </c>
      <c r="E45" s="47">
        <v>38</v>
      </c>
      <c r="F45" s="47">
        <v>325.99</v>
      </c>
      <c r="G45" s="40">
        <f t="shared" si="0"/>
        <v>12387.62</v>
      </c>
      <c r="H45" s="3"/>
      <c r="I45" s="42">
        <f t="shared" si="1"/>
        <v>0</v>
      </c>
    </row>
    <row r="46" spans="1:9" x14ac:dyDescent="0.3">
      <c r="A46" s="44"/>
      <c r="B46" s="45" t="s">
        <v>103</v>
      </c>
      <c r="C46" s="46" t="s">
        <v>104</v>
      </c>
      <c r="D46" s="46" t="s">
        <v>54</v>
      </c>
      <c r="E46" s="47">
        <v>5</v>
      </c>
      <c r="F46" s="47">
        <v>1234.6600000000001</v>
      </c>
      <c r="G46" s="40">
        <f t="shared" si="0"/>
        <v>6173.3</v>
      </c>
      <c r="H46" s="3"/>
      <c r="I46" s="42">
        <f t="shared" si="1"/>
        <v>0</v>
      </c>
    </row>
    <row r="47" spans="1:9" x14ac:dyDescent="0.3">
      <c r="A47" s="44"/>
      <c r="B47" s="45" t="s">
        <v>105</v>
      </c>
      <c r="C47" s="46" t="s">
        <v>106</v>
      </c>
      <c r="D47" s="46" t="s">
        <v>54</v>
      </c>
      <c r="E47" s="47">
        <v>4</v>
      </c>
      <c r="F47" s="47">
        <v>1821.45</v>
      </c>
      <c r="G47" s="40">
        <f t="shared" si="0"/>
        <v>7285.8</v>
      </c>
      <c r="H47" s="3"/>
      <c r="I47" s="42">
        <f t="shared" si="1"/>
        <v>0</v>
      </c>
    </row>
    <row r="48" spans="1:9" x14ac:dyDescent="0.3">
      <c r="A48" s="35" t="s">
        <v>125</v>
      </c>
      <c r="B48" s="43" t="s">
        <v>107</v>
      </c>
      <c r="C48" s="37" t="s">
        <v>108</v>
      </c>
      <c r="D48" s="37"/>
      <c r="E48" s="38"/>
      <c r="F48" s="39"/>
      <c r="G48" s="40"/>
      <c r="H48" s="3"/>
      <c r="I48" s="42"/>
    </row>
    <row r="49" spans="1:9" x14ac:dyDescent="0.3">
      <c r="A49" s="44"/>
      <c r="B49" s="45" t="s">
        <v>109</v>
      </c>
      <c r="C49" s="46" t="s">
        <v>110</v>
      </c>
      <c r="D49" s="46" t="s">
        <v>57</v>
      </c>
      <c r="E49" s="47">
        <v>2800</v>
      </c>
      <c r="F49" s="47">
        <v>9.49</v>
      </c>
      <c r="G49" s="40">
        <f t="shared" si="0"/>
        <v>26572</v>
      </c>
      <c r="H49" s="3"/>
      <c r="I49" s="42">
        <f t="shared" si="1"/>
        <v>0</v>
      </c>
    </row>
    <row r="50" spans="1:9" x14ac:dyDescent="0.3">
      <c r="A50" s="35" t="s">
        <v>126</v>
      </c>
      <c r="B50" s="43" t="s">
        <v>111</v>
      </c>
      <c r="C50" s="37" t="s">
        <v>112</v>
      </c>
      <c r="D50" s="37"/>
      <c r="E50" s="38"/>
      <c r="F50" s="39"/>
      <c r="G50" s="40">
        <f t="shared" si="0"/>
        <v>0</v>
      </c>
      <c r="H50" s="3"/>
      <c r="I50" s="42">
        <f t="shared" si="1"/>
        <v>0</v>
      </c>
    </row>
    <row r="51" spans="1:9" x14ac:dyDescent="0.3">
      <c r="A51" s="44"/>
      <c r="B51" s="45" t="s">
        <v>113</v>
      </c>
      <c r="C51" s="46" t="s">
        <v>114</v>
      </c>
      <c r="D51" s="46" t="s">
        <v>37</v>
      </c>
      <c r="E51" s="47">
        <v>479.24</v>
      </c>
      <c r="F51" s="47">
        <v>4.18</v>
      </c>
      <c r="G51" s="40">
        <f t="shared" si="0"/>
        <v>2003.22</v>
      </c>
      <c r="H51" s="3"/>
      <c r="I51" s="42">
        <f t="shared" si="1"/>
        <v>0</v>
      </c>
    </row>
    <row r="52" spans="1:9" x14ac:dyDescent="0.3">
      <c r="A52" s="44"/>
      <c r="B52" s="45" t="s">
        <v>115</v>
      </c>
      <c r="C52" s="46" t="s">
        <v>116</v>
      </c>
      <c r="D52" s="46" t="s">
        <v>37</v>
      </c>
      <c r="E52" s="47">
        <v>52.32</v>
      </c>
      <c r="F52" s="47">
        <v>39.18</v>
      </c>
      <c r="G52" s="40">
        <f t="shared" si="0"/>
        <v>2049.9</v>
      </c>
      <c r="H52" s="3"/>
      <c r="I52" s="42">
        <f t="shared" si="1"/>
        <v>0</v>
      </c>
    </row>
    <row r="53" spans="1:9" x14ac:dyDescent="0.3">
      <c r="A53" s="35" t="s">
        <v>127</v>
      </c>
      <c r="B53" s="43" t="s">
        <v>117</v>
      </c>
      <c r="C53" s="37" t="s">
        <v>118</v>
      </c>
      <c r="D53" s="37"/>
      <c r="E53" s="38"/>
      <c r="F53" s="49"/>
      <c r="G53" s="40"/>
      <c r="H53" s="3"/>
      <c r="I53" s="42"/>
    </row>
    <row r="54" spans="1:9" x14ac:dyDescent="0.3">
      <c r="A54" s="44"/>
      <c r="B54" s="45" t="s">
        <v>119</v>
      </c>
      <c r="C54" s="46" t="s">
        <v>118</v>
      </c>
      <c r="D54" s="46" t="s">
        <v>66</v>
      </c>
      <c r="E54" s="48">
        <v>1</v>
      </c>
      <c r="F54" s="50">
        <v>2087.9899999999998</v>
      </c>
      <c r="G54" s="40">
        <f t="shared" si="0"/>
        <v>2087.9899999999998</v>
      </c>
      <c r="H54" s="3"/>
      <c r="I54" s="42">
        <f t="shared" si="1"/>
        <v>0</v>
      </c>
    </row>
    <row r="55" spans="1:9" x14ac:dyDescent="0.3">
      <c r="E55" s="4"/>
      <c r="F55" s="4"/>
    </row>
  </sheetData>
  <sheetProtection algorithmName="SHA-512" hashValue="WFNDtQxH1QQiyxei6lZgiLvDH1wEZ4jXC7NMp3jVH944HOc/FzCAccx+2LvN6dtdxHOLS+zga6aTxwIrZnu0sQ==" saltValue="vcn8eN+QEvjI52+4JhXxSg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decimal" operator="lessThanOrEqual" allowBlank="1" showInputMessage="1" showErrorMessage="1" sqref="H14:H54" xr:uid="{1275BFE4-424D-4F68-86D1-B5E3EE8B91C1}">
      <formula1>F14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29</v>
      </c>
    </row>
    <row r="2" spans="2:2" ht="15" thickBot="1" x14ac:dyDescent="0.35">
      <c r="B2" s="1" t="s">
        <v>30</v>
      </c>
    </row>
    <row r="3" spans="2:2" ht="15" thickBot="1" x14ac:dyDescent="0.35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2024-09-10T08:38:43Z</dcterms:created>
  <dcterms:modified xsi:type="dcterms:W3CDTF">2024-09-18T13:24:48Z</dcterms:modified>
  <cp:category/>
  <cp:contentStatus/>
</cp:coreProperties>
</file>