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C2D6836A-0850-4955-83F8-533195AE85B1}" xr6:coauthVersionLast="47" xr6:coauthVersionMax="47" xr10:uidLastSave="{00000000-0000-0000-0000-000000000000}"/>
  <bookViews>
    <workbookView xWindow="22932" yWindow="-108" windowWidth="3093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9" i="1"/>
  <c r="G15" i="1" l="1"/>
  <c r="I17" i="1" l="1"/>
  <c r="I18" i="1"/>
  <c r="G17" i="1" l="1"/>
  <c r="G18" i="1"/>
  <c r="G19" i="1"/>
  <c r="G16" i="1"/>
  <c r="I14" i="1"/>
  <c r="I15" i="1"/>
  <c r="I16" i="1"/>
  <c r="F7" i="1"/>
  <c r="D3" i="1" l="1"/>
  <c r="D4" i="1" s="1"/>
  <c r="H3" i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<sst xmlns="http://schemas.openxmlformats.org/spreadsheetml/2006/main" count="59" uniqueCount="50">
  <si>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</si>
  <si>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</si>
  <si>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</si>
  <si>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</si>
  <si>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</si>
  <si>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</si>
  <si>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</si>
  <si>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</si>
  <si>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</si>
  <si>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</si>
  <si>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</si>
  <si>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</si>
  <si>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</si>
  <si>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</si>
  <si>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</si>
  <si>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</si>
  <si>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</si>
  <si>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</si>
  <si>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</si>
  <si>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</si>
  <si>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</si>
  <si>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</si>
  <si>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</si>
  <si>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</si>
  <si>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Importe Licitado</t>
  </si>
  <si>
    <t>Importe ofertado</t>
  </si>
  <si>
    <t>1</t>
  </si>
  <si>
    <t>T1</t>
  </si>
  <si>
    <t>1.1</t>
  </si>
  <si>
    <t>C1</t>
  </si>
  <si>
    <t>UC01</t>
  </si>
  <si>
    <t>UC02</t>
  </si>
  <si>
    <t>UC03</t>
  </si>
  <si>
    <t>UC04</t>
  </si>
  <si>
    <t>UC05</t>
  </si>
  <si>
    <t>UC06</t>
  </si>
  <si>
    <t>Campos a rellenar por Metro</t>
  </si>
  <si>
    <t>Campos a rellenar por el ofertante</t>
  </si>
  <si>
    <t>Campos calculados</t>
  </si>
  <si>
    <t>Mantenimiento de licencias software</t>
  </si>
  <si>
    <t>Control del licenciamiento</t>
  </si>
  <si>
    <t>Mantenimiento correctivo</t>
  </si>
  <si>
    <t>Mantenimiento preventivo</t>
  </si>
  <si>
    <t>Mantenimiento evolutivo</t>
  </si>
  <si>
    <t>Transferencia del conocimiento</t>
  </si>
  <si>
    <t>MANTENIMIENTO SATA DE COMMIT</t>
  </si>
  <si>
    <t>SERVICIOS DE MANTENIMIENTO</t>
  </si>
  <si>
    <t>T.A.</t>
  </si>
  <si>
    <t>Precio Un Licitación</t>
  </si>
  <si>
    <t>Precio Un Ofertante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</si>
</sst>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165" fontId="0" fillId="0" borderId="0" xfId="0" applyNumberFormat="1"/>
    <xf numFmtId="0" fontId="0" fillId="3" borderId="0" xfId="0" applyFill="1"/>
    <xf numFmtId="0" fontId="0" fillId="4" borderId="0" xfId="0" applyFill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4" fontId="0" fillId="4" borderId="0" xfId="0" applyNumberForma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23"/>
  <sheetViews>
    <sheetView tabSelected="1" workbookViewId="0">
      <selection activeCell="F5" sqref="F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4" t="s">
        <v>0</v>
      </c>
      <c r="H1" s="4" t="s">
        <v>1</v>
      </c>
    </row>
    <row r="2" spans="1:10" ht="15" thickBot="1" x14ac:dyDescent="0.35">
      <c r="A2" s="11" t="s">
        <v>2</v>
      </c>
      <c r="B2" s="12">
        <v>1</v>
      </c>
    </row>
    <row r="3" spans="1:10" ht="15" customHeight="1" thickBot="1" x14ac:dyDescent="0.35">
      <c r="A3" s="36" t="s">
        <v>3</v>
      </c>
      <c r="B3" s="37"/>
      <c r="C3" s="38"/>
      <c r="D3" s="13">
        <f>SUM(G:G)</f>
        <v>417391.3</v>
      </c>
      <c r="E3" s="36" t="s">
        <v>4</v>
      </c>
      <c r="F3" s="37"/>
      <c r="G3" s="38"/>
      <c r="H3" s="13">
        <f>SUM(I:I)</f>
        <v>0</v>
      </c>
    </row>
    <row r="4" spans="1:10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25043.48</v>
      </c>
      <c r="E4" s="18" t="s">
        <v>7</v>
      </c>
      <c r="F4" s="2">
        <v>0</v>
      </c>
      <c r="G4" s="16" t="s">
        <v>6</v>
      </c>
      <c r="H4" s="17">
        <f>ROUND($H$3*F4,2)</f>
        <v>0</v>
      </c>
    </row>
    <row r="5" spans="1:10" ht="15" thickBot="1" x14ac:dyDescent="0.35">
      <c r="A5" s="14" t="s">
        <v>8</v>
      </c>
      <c r="B5" s="15">
        <v>0.09</v>
      </c>
      <c r="C5" s="16" t="s">
        <v>9</v>
      </c>
      <c r="D5" s="17">
        <f>ROUND($D$3*B5,2)</f>
        <v>37565.22</v>
      </c>
      <c r="E5" s="18" t="s">
        <v>10</v>
      </c>
      <c r="F5" s="2">
        <v>0</v>
      </c>
      <c r="G5" s="16" t="s">
        <v>9</v>
      </c>
      <c r="H5" s="17">
        <f>ROUND($H$3*F5,2)</f>
        <v>0</v>
      </c>
    </row>
    <row r="6" spans="1:10" ht="15" thickBot="1" x14ac:dyDescent="0.35">
      <c r="A6" s="39" t="s">
        <v>11</v>
      </c>
      <c r="B6" s="40"/>
      <c r="C6" s="41"/>
      <c r="D6" s="17">
        <f>SUM(D3,D4,D5)</f>
        <v>480000</v>
      </c>
      <c r="E6" s="39" t="s">
        <v>12</v>
      </c>
      <c r="F6" s="40"/>
      <c r="G6" s="41"/>
      <c r="H6" s="17">
        <f>SUM(H3,H4,H5)</f>
        <v>0</v>
      </c>
    </row>
    <row r="7" spans="1:10" ht="15" thickBot="1" x14ac:dyDescent="0.35">
      <c r="A7" s="19" t="s">
        <v>13</v>
      </c>
      <c r="B7" s="20">
        <v>0.21</v>
      </c>
      <c r="C7" s="16" t="s">
        <v>14</v>
      </c>
      <c r="D7" s="17">
        <f>ROUND($D$6*B7,2)</f>
        <v>100800</v>
      </c>
      <c r="E7" s="21" t="s">
        <v>13</v>
      </c>
      <c r="F7" s="22">
        <f>B7</f>
        <v>0.21</v>
      </c>
      <c r="G7" s="16" t="s">
        <v>14</v>
      </c>
      <c r="H7" s="17">
        <f>ROUND($H$6*F7,2)</f>
        <v>0</v>
      </c>
    </row>
    <row r="8" spans="1:10" ht="15" thickBot="1" x14ac:dyDescent="0.35">
      <c r="A8" s="42" t="s">
        <v>15</v>
      </c>
      <c r="B8" s="43"/>
      <c r="C8" s="44"/>
      <c r="D8" s="23">
        <f>SUM(D6:D7)</f>
        <v>580800</v>
      </c>
      <c r="E8" s="42" t="s">
        <v>16</v>
      </c>
      <c r="F8" s="43"/>
      <c r="G8" s="44"/>
      <c r="H8" s="23">
        <f>SUM(H6:H7)</f>
        <v>0</v>
      </c>
    </row>
    <row r="9" spans="1:10" ht="15" thickBot="1" x14ac:dyDescent="0.35"/>
    <row r="10" spans="1:10" ht="15" thickBot="1" x14ac:dyDescent="0.35">
      <c r="A10" s="24"/>
      <c r="F10" s="34" t="s">
        <v>17</v>
      </c>
      <c r="G10" s="35"/>
      <c r="H10" s="34" t="s">
        <v>18</v>
      </c>
      <c r="I10" s="35"/>
    </row>
    <row r="11" spans="1:10" x14ac:dyDescent="0.3">
      <c r="A11" s="25" t="s">
        <v>19</v>
      </c>
      <c r="B11" s="25" t="s">
        <v>20</v>
      </c>
      <c r="C11" s="25" t="s">
        <v>21</v>
      </c>
      <c r="D11" s="25" t="s">
        <v>22</v>
      </c>
      <c r="E11" s="26" t="s">
        <v>23</v>
      </c>
      <c r="F11" s="26" t="s">
        <v>48</v>
      </c>
      <c r="G11" s="25" t="s">
        <v>24</v>
      </c>
      <c r="H11" s="25" t="s">
        <v>49</v>
      </c>
      <c r="I11" s="25" t="s">
        <v>25</v>
      </c>
    </row>
    <row r="12" spans="1:10" s="7" customFormat="1" x14ac:dyDescent="0.3">
      <c r="A12" s="27" t="s">
        <v>26</v>
      </c>
      <c r="B12" s="27" t="s">
        <v>27</v>
      </c>
      <c r="C12" s="27" t="s">
        <v>45</v>
      </c>
      <c r="D12" s="27"/>
      <c r="E12" s="28"/>
      <c r="F12" s="28"/>
      <c r="G12" s="29"/>
      <c r="H12" s="30"/>
      <c r="I12" s="31"/>
      <c r="J12"/>
    </row>
    <row r="13" spans="1:10" s="7" customFormat="1" x14ac:dyDescent="0.3">
      <c r="A13" s="27" t="s">
        <v>28</v>
      </c>
      <c r="B13" s="27" t="s">
        <v>29</v>
      </c>
      <c r="C13" s="27" t="s">
        <v>46</v>
      </c>
      <c r="D13" s="27"/>
      <c r="E13" s="28"/>
      <c r="F13" s="28"/>
      <c r="G13" s="29"/>
      <c r="H13" s="30"/>
      <c r="I13" s="31"/>
      <c r="J13"/>
    </row>
    <row r="14" spans="1:10" s="7" customFormat="1" x14ac:dyDescent="0.3">
      <c r="A14" s="27"/>
      <c r="B14" s="27" t="s">
        <v>30</v>
      </c>
      <c r="C14" s="27" t="s">
        <v>39</v>
      </c>
      <c r="D14" s="32" t="s">
        <v>47</v>
      </c>
      <c r="E14" s="28">
        <v>1</v>
      </c>
      <c r="F14" s="28">
        <v>173913.04</v>
      </c>
      <c r="G14" s="33">
        <f>ROUND(E14*F14,2)</f>
        <v>173913.04</v>
      </c>
      <c r="H14" s="3">
        <v>0</v>
      </c>
      <c r="I14" s="31">
        <f>ROUND(E14*H14,2)</f>
        <v>0</v>
      </c>
      <c r="J14"/>
    </row>
    <row r="15" spans="1:10" s="7" customFormat="1" x14ac:dyDescent="0.3">
      <c r="A15" s="27"/>
      <c r="B15" s="27" t="s">
        <v>31</v>
      </c>
      <c r="C15" s="27" t="s">
        <v>40</v>
      </c>
      <c r="D15" s="32" t="s">
        <v>47</v>
      </c>
      <c r="E15" s="28">
        <v>1</v>
      </c>
      <c r="F15" s="28">
        <v>18260.87</v>
      </c>
      <c r="G15" s="33">
        <f t="shared" ref="G15:G19" si="0">ROUND(E15*F15,2)</f>
        <v>18260.87</v>
      </c>
      <c r="H15" s="3">
        <v>0</v>
      </c>
      <c r="I15" s="31">
        <f t="shared" ref="I15:I19" si="1">ROUND(E15*H15,2)</f>
        <v>0</v>
      </c>
      <c r="J15"/>
    </row>
    <row r="16" spans="1:10" s="7" customFormat="1" x14ac:dyDescent="0.3">
      <c r="A16" s="27"/>
      <c r="B16" s="27" t="s">
        <v>32</v>
      </c>
      <c r="C16" s="27" t="s">
        <v>41</v>
      </c>
      <c r="D16" s="32" t="s">
        <v>47</v>
      </c>
      <c r="E16" s="28">
        <v>1</v>
      </c>
      <c r="F16" s="28">
        <v>113043.48</v>
      </c>
      <c r="G16" s="33">
        <f t="shared" si="0"/>
        <v>113043.48</v>
      </c>
      <c r="H16" s="3">
        <v>0</v>
      </c>
      <c r="I16" s="31">
        <f t="shared" si="1"/>
        <v>0</v>
      </c>
      <c r="J16"/>
    </row>
    <row r="17" spans="1:10" s="7" customFormat="1" x14ac:dyDescent="0.3">
      <c r="A17" s="27"/>
      <c r="B17" s="27" t="s">
        <v>33</v>
      </c>
      <c r="C17" s="27" t="s">
        <v>42</v>
      </c>
      <c r="D17" s="32" t="s">
        <v>47</v>
      </c>
      <c r="E17" s="28">
        <v>1</v>
      </c>
      <c r="F17" s="28">
        <v>47826.09</v>
      </c>
      <c r="G17" s="33">
        <f t="shared" si="0"/>
        <v>47826.09</v>
      </c>
      <c r="H17" s="3">
        <v>0</v>
      </c>
      <c r="I17" s="31">
        <f t="shared" si="1"/>
        <v>0</v>
      </c>
      <c r="J17"/>
    </row>
    <row r="18" spans="1:10" s="7" customFormat="1" x14ac:dyDescent="0.3">
      <c r="A18" s="27"/>
      <c r="B18" s="27" t="s">
        <v>34</v>
      </c>
      <c r="C18" s="27" t="s">
        <v>43</v>
      </c>
      <c r="D18" s="32" t="s">
        <v>47</v>
      </c>
      <c r="E18" s="28">
        <v>1</v>
      </c>
      <c r="F18" s="28">
        <v>60869.57</v>
      </c>
      <c r="G18" s="33">
        <f t="shared" si="0"/>
        <v>60869.57</v>
      </c>
      <c r="H18" s="3">
        <v>0</v>
      </c>
      <c r="I18" s="31">
        <f t="shared" si="1"/>
        <v>0</v>
      </c>
      <c r="J18"/>
    </row>
    <row r="19" spans="1:10" s="7" customFormat="1" x14ac:dyDescent="0.3">
      <c r="A19" s="27"/>
      <c r="B19" s="27" t="s">
        <v>35</v>
      </c>
      <c r="C19" s="27" t="s">
        <v>44</v>
      </c>
      <c r="D19" s="32" t="s">
        <v>47</v>
      </c>
      <c r="E19" s="28">
        <v>1</v>
      </c>
      <c r="F19" s="28">
        <v>3478.25</v>
      </c>
      <c r="G19" s="33">
        <f t="shared" si="0"/>
        <v>3478.25</v>
      </c>
      <c r="H19" s="3">
        <v>0</v>
      </c>
      <c r="I19" s="31">
        <f t="shared" si="1"/>
        <v>0</v>
      </c>
      <c r="J19"/>
    </row>
    <row r="23" spans="1:10" x14ac:dyDescent="0.3">
      <c r="F23" s="8"/>
    </row>
  </sheetData>
  <sheetProtection algorithmName="SHA-512" hashValue="tKbV65Fmsxs4lIO2lPJD4H5yHFakHB5VlqS4KIylPymDmGWRiU4OQLmDm8tnx+f9Lp/KD+uPv0yzTjaoPigT/g==" saltValue="7Zxh2SUtubnegtwkRW4YvA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" numberStoredAsText="1"/>
    <ignoredError sqref="G16 G14 I14 G15 I15 I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14" sqref="B14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36</v>
      </c>
    </row>
    <row r="2" spans="1:2" ht="15" thickBot="1" x14ac:dyDescent="0.35">
      <c r="A2" s="9"/>
      <c r="B2" s="1" t="s">
        <v>37</v>
      </c>
    </row>
    <row r="3" spans="1:2" ht="15" thickBot="1" x14ac:dyDescent="0.35">
      <c r="A3" s="10"/>
      <c r="B3" s="1" t="s">
        <v>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2024-10-17T11:08:01Z</dcterms:created>
  <dcterms:modified xsi:type="dcterms:W3CDTF">2024-10-18T11:48:50Z</dcterms:modified>
  <cp:category/>
  <cp:contentStatus/>
</cp:coreProperties>
</file>