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C:\Users\52507400X\Documents\OneDrive - Madrid Digital\PARA\1 PROYECTOS\CONCURSOS\MANTENIMIENTO INTEGRAL\ANEXOS PPT\"/>
    </mc:Choice>
  </mc:AlternateContent>
  <xr:revisionPtr revIDLastSave="0" documentId="11_BD02D36D874F9F6C5E582243CDD61FA77CF1FFFB" xr6:coauthVersionLast="47" xr6:coauthVersionMax="47" xr10:uidLastSave="{00000000-0000-0000-0000-000000000000}"/>
  <bookViews>
    <workbookView xWindow="0" yWindow="0" windowWidth="28800" windowHeight="11700" activeTab="2" xr2:uid="{00000000-000D-0000-FFFF-FFFF00000000}"/>
  </bookViews>
  <sheets>
    <sheet name="plantilla subcontratos" sheetId="1" r:id="rId1"/>
    <sheet name="Plantilla Materiales " sheetId="2" r:id="rId2"/>
    <sheet name="Mano de Obra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3" l="1"/>
  <c r="K25" i="3"/>
  <c r="L25" i="3"/>
  <c r="J24" i="3"/>
  <c r="K24" i="3"/>
  <c r="L24" i="3"/>
  <c r="J23" i="3"/>
  <c r="K23" i="3"/>
  <c r="L23" i="3"/>
  <c r="J22" i="3"/>
  <c r="K22" i="3"/>
  <c r="L22" i="3"/>
  <c r="J21" i="3"/>
  <c r="K21" i="3"/>
  <c r="L21" i="3"/>
  <c r="J20" i="3"/>
  <c r="K20" i="3"/>
  <c r="L20" i="3"/>
  <c r="J19" i="3"/>
  <c r="K19" i="3"/>
  <c r="L19" i="3"/>
  <c r="J18" i="3"/>
  <c r="K18" i="3"/>
  <c r="L18" i="3"/>
  <c r="J17" i="3"/>
  <c r="K17" i="3"/>
  <c r="L17" i="3"/>
  <c r="J16" i="3"/>
  <c r="K16" i="3"/>
  <c r="L16" i="3"/>
  <c r="J15" i="3"/>
  <c r="K15" i="3"/>
  <c r="L15" i="3"/>
  <c r="J14" i="3"/>
  <c r="K14" i="3"/>
  <c r="L14" i="3"/>
  <c r="J13" i="3"/>
  <c r="K13" i="3"/>
  <c r="L13" i="3"/>
  <c r="J12" i="3"/>
  <c r="K12" i="3"/>
  <c r="L12" i="3"/>
  <c r="J11" i="3"/>
  <c r="K11" i="3"/>
  <c r="L11" i="3"/>
  <c r="J10" i="3"/>
  <c r="K10" i="3"/>
  <c r="L10" i="3"/>
  <c r="J9" i="3"/>
  <c r="K9" i="3"/>
  <c r="L9" i="3"/>
  <c r="J8" i="3"/>
  <c r="K8" i="3"/>
  <c r="L8" i="3"/>
  <c r="L27" i="3"/>
  <c r="E28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H28" i="3"/>
  <c r="H29" i="3"/>
  <c r="J29" i="3"/>
  <c r="J27" i="3"/>
  <c r="J31" i="3"/>
  <c r="K27" i="3"/>
  <c r="C13" i="2"/>
  <c r="C4" i="2"/>
</calcChain>
</file>

<file path=xl/sharedStrings.xml><?xml version="1.0" encoding="utf-8"?>
<sst xmlns="http://schemas.openxmlformats.org/spreadsheetml/2006/main" count="118" uniqueCount="105">
  <si>
    <t xml:space="preserve">SUBCONTRATACIONES </t>
  </si>
  <si>
    <t>SUBCONTRATOS</t>
  </si>
  <si>
    <t xml:space="preserve">Importe Ejecucion material </t>
  </si>
  <si>
    <t>Descripción</t>
  </si>
  <si>
    <t>Enfriadoras Daikin 4 ud</t>
  </si>
  <si>
    <t>Revisión Anual con Fabricante / Medios propios con Mantenimiento anual, Gas, Filtros, aceite</t>
  </si>
  <si>
    <t>Enfriadoras Carrier 4 Ud</t>
  </si>
  <si>
    <t>Revisión Anual con Fabricante / Medios propios con  Mantenimiento anual, Gas, Filtros, aceite</t>
  </si>
  <si>
    <t>GRUPOS ELECTRÓGENOS 5ud</t>
  </si>
  <si>
    <t>Revisión Anual con Subcontrata especializada Inc. Cambio aceites y Filtros y PP baterias.</t>
  </si>
  <si>
    <t>Centros Transf HUF + CEP 5 Ud</t>
  </si>
  <si>
    <t>Revisión Anual con empresa especializada</t>
  </si>
  <si>
    <t xml:space="preserve"> MTTO Y LCIA GMAO  MANSIS XXI</t>
  </si>
  <si>
    <t>Mantenimiento anual software GMAO</t>
  </si>
  <si>
    <t>CONTROL LEGIONELLA ( TORRES Y A.F.C , A.C.S )  6 Torres+ AP</t>
  </si>
  <si>
    <t>Mantenimiento higienico sanitario Nuevo RD 485 2022</t>
  </si>
  <si>
    <t>PARARRAYOS</t>
  </si>
  <si>
    <t>CONTROL SAUTER ( BMS )</t>
  </si>
  <si>
    <t>Mantenimiento Sistema de control de climatización (BMS)</t>
  </si>
  <si>
    <t xml:space="preserve">SAI´s  HUF+CEP 45ud </t>
  </si>
  <si>
    <t xml:space="preserve">Revisión anual con el fabricante y reposicion Condensadores y PP Baterias ect. </t>
  </si>
  <si>
    <t xml:space="preserve"> OCAS Y Tecnico Legal </t>
  </si>
  <si>
    <t xml:space="preserve"> OCAS Y TL </t>
  </si>
  <si>
    <t>Transporte neumatico REGACHO</t>
  </si>
  <si>
    <t>Revisión y mtto anual con el fabricante</t>
  </si>
  <si>
    <t>SISTEMA TELE CARE , Paciente-Enfer</t>
  </si>
  <si>
    <t>Revisión Básculas mecanicas (bi anual)</t>
  </si>
  <si>
    <t>Verificación calibracion</t>
  </si>
  <si>
    <t>Tapicería</t>
  </si>
  <si>
    <t>Realización de los trabajos asociados a tapicería</t>
  </si>
  <si>
    <t>Revision inst GAS NATURAL</t>
  </si>
  <si>
    <t>Revisión bi-anual Sala de Calderas</t>
  </si>
  <si>
    <t>Revision Sala FRIO , Detec CFC</t>
  </si>
  <si>
    <t>Revisión bi-anual Deteccion de Gas Refrigerante</t>
  </si>
  <si>
    <t xml:space="preserve">Contenedores y gestion residuos </t>
  </si>
  <si>
    <t>Residuos asociados a mantenimiento (flitros, consumibles,..)</t>
  </si>
  <si>
    <t>Cristalería</t>
  </si>
  <si>
    <t>Realización de los trabajos asociados a Cristalería</t>
  </si>
  <si>
    <t>TOTAL SUBCONTRATOS</t>
  </si>
  <si>
    <t>Materiales HUF+CEP</t>
  </si>
  <si>
    <t>Materiales HUF</t>
  </si>
  <si>
    <t>Asociados al contrato: Iluminación, grifería, motores, bombas, correas..</t>
  </si>
  <si>
    <t>Fontanería</t>
  </si>
  <si>
    <t>Grifos, Tapas de vater, Fluxores, desagüe</t>
  </si>
  <si>
    <t>Actualizacion Bus BMS a BacNET IP</t>
  </si>
  <si>
    <t xml:space="preserve">Actualizacion anual sistema SAUTER Bus com a bacNet IP. </t>
  </si>
  <si>
    <t>Camas y Mobiliario</t>
  </si>
  <si>
    <t>Hidráulicos, muelles, motores de cama, mandos, lechos, cabeceros, ect</t>
  </si>
  <si>
    <t>Climatización</t>
  </si>
  <si>
    <t>Actuadores y valvulas 3v,Fan Coils, Utas, rodamientos, aceites, correas</t>
  </si>
  <si>
    <t>Iluminación</t>
  </si>
  <si>
    <t>Electricidad</t>
  </si>
  <si>
    <t>Automaticos, diferenciales, Mecanismos, cableado, datos</t>
  </si>
  <si>
    <t>Pequeño material</t>
  </si>
  <si>
    <t xml:space="preserve">Tornillería, tacos, </t>
  </si>
  <si>
    <t>Gases, electronica,</t>
  </si>
  <si>
    <t>Materiales CEP</t>
  </si>
  <si>
    <t>Cerrajería</t>
  </si>
  <si>
    <t>Cerraduras, manetas, bisagras de puertas y de armarios</t>
  </si>
  <si>
    <t>Mobiliario</t>
  </si>
  <si>
    <t>Hidráulicos, muelles, motores de cama, mandos</t>
  </si>
  <si>
    <t>Actuadores Fan Coils, Utas, rodamientos, aceites</t>
  </si>
  <si>
    <t>Luminarias de todo tipo</t>
  </si>
  <si>
    <t>Automaticos, diferenciales, cableado, datos</t>
  </si>
  <si>
    <t>Filtros</t>
  </si>
  <si>
    <t xml:space="preserve">Sustitución de todos los filtros de las UTAS  144 ud </t>
  </si>
  <si>
    <t>HUF</t>
  </si>
  <si>
    <t>Filtros G4,F7, HEPA</t>
  </si>
  <si>
    <t>CEP Arroyo</t>
  </si>
  <si>
    <t xml:space="preserve">Luminarias de todo tipo interior y exterior </t>
  </si>
  <si>
    <t xml:space="preserve">Produccion de frio, enfriadoras y autonomos. </t>
  </si>
  <si>
    <t xml:space="preserve">Coste anual </t>
  </si>
  <si>
    <t>Nº</t>
  </si>
  <si>
    <t>CATEGORIA</t>
  </si>
  <si>
    <t>GRUPO</t>
  </si>
  <si>
    <t>Cantidad</t>
  </si>
  <si>
    <t>RBA a 31/12/2025</t>
  </si>
  <si>
    <t>SALARIO BRUTO INC NOCTURN</t>
  </si>
  <si>
    <t>SUBT</t>
  </si>
  <si>
    <t>S.S.</t>
  </si>
  <si>
    <t>TOTAL AÑO 2025</t>
  </si>
  <si>
    <t>TOTAL NOV-DIC 2024</t>
  </si>
  <si>
    <t>INGENIERO GESTOR CONTRATO</t>
  </si>
  <si>
    <t>ADMINISTRATIVO</t>
  </si>
  <si>
    <t>JEFE DE EQUIPO MAÑANA</t>
  </si>
  <si>
    <t>JEFE DE EQUIPO TARDE</t>
  </si>
  <si>
    <t>OFICIALES 1ª/2ª FP I</t>
  </si>
  <si>
    <t xml:space="preserve">OFICIALES 3ª  S/CUALIF </t>
  </si>
  <si>
    <t>OFICIAL SUBRROG 1</t>
  </si>
  <si>
    <t>OFICIAL SUBRROG 2</t>
  </si>
  <si>
    <t>OFICIAL SUBRROG 3</t>
  </si>
  <si>
    <t>OFICIAL SUBRROG 4</t>
  </si>
  <si>
    <t>OFICIAL SUBRROG 5</t>
  </si>
  <si>
    <t>OFICIAL SUBRROG 6</t>
  </si>
  <si>
    <t>OFICIAL SUBRROG 7</t>
  </si>
  <si>
    <t>OFICIAL SUBRROG 8</t>
  </si>
  <si>
    <t>OFICIAL SUBRROG 9</t>
  </si>
  <si>
    <t>OFICIAL SUBRROG 10</t>
  </si>
  <si>
    <t>OFICIAL SUBRROG 11</t>
  </si>
  <si>
    <t xml:space="preserve">TOTAL OFICIALES </t>
  </si>
  <si>
    <t xml:space="preserve">10% COBERTURA VACACIONES </t>
  </si>
  <si>
    <t>TOTAL M.O.</t>
  </si>
  <si>
    <r>
      <t xml:space="preserve">OFICIAL 1ª </t>
    </r>
    <r>
      <rPr>
        <b/>
        <sz val="10"/>
        <color theme="1"/>
        <rFont val="Calibri"/>
        <family val="2"/>
        <scheme val="minor"/>
      </rPr>
      <t xml:space="preserve">(Mtto areas exteriores ) </t>
    </r>
  </si>
  <si>
    <t>TOTAL ENE-OCT 2026</t>
  </si>
  <si>
    <t>COSTES DE PERSONAL  CONVENIO METAL 2024 REVISADO JUNIO 2024+ INC 2% Año 2025 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</si>
</sst>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3" formatCode="_-* #,##0.00_-;\-* #,##0.00_-;_-* &quot;-&quot;??_-;_-@_-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7" xfId="0" applyFont="1" applyFill="1" applyBorder="1"/>
    <xf numFmtId="0" fontId="0" fillId="0" borderId="6" xfId="0" applyBorder="1"/>
    <xf numFmtId="43" fontId="2" fillId="4" borderId="3" xfId="1" applyFont="1" applyFill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7" fillId="0" borderId="8" xfId="0" applyFont="1" applyBorder="1"/>
    <xf numFmtId="43" fontId="2" fillId="0" borderId="9" xfId="1" applyFont="1" applyBorder="1" applyAlignment="1">
      <alignment horizontal="right"/>
    </xf>
    <xf numFmtId="0" fontId="7" fillId="0" borderId="10" xfId="0" applyFont="1" applyBorder="1" applyAlignment="1">
      <alignment horizontal="left"/>
    </xf>
    <xf numFmtId="0" fontId="7" fillId="0" borderId="11" xfId="0" applyFont="1" applyBorder="1"/>
    <xf numFmtId="0" fontId="6" fillId="0" borderId="10" xfId="0" applyFont="1" applyBorder="1" applyAlignment="1">
      <alignment horizontal="left"/>
    </xf>
    <xf numFmtId="0" fontId="6" fillId="4" borderId="7" xfId="0" applyFont="1" applyFill="1" applyBorder="1"/>
    <xf numFmtId="0" fontId="6" fillId="5" borderId="8" xfId="0" applyFont="1" applyFill="1" applyBorder="1"/>
    <xf numFmtId="43" fontId="2" fillId="5" borderId="1" xfId="1" applyFont="1" applyFill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7" fillId="4" borderId="8" xfId="0" applyFont="1" applyFill="1" applyBorder="1"/>
    <xf numFmtId="43" fontId="2" fillId="0" borderId="1" xfId="1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4" borderId="12" xfId="0" applyFont="1" applyFill="1" applyBorder="1"/>
    <xf numFmtId="43" fontId="2" fillId="0" borderId="5" xfId="1" applyFont="1" applyBorder="1" applyAlignment="1">
      <alignment horizontal="right"/>
    </xf>
    <xf numFmtId="0" fontId="7" fillId="0" borderId="6" xfId="0" applyFont="1" applyBorder="1" applyAlignment="1">
      <alignment horizontal="left"/>
    </xf>
    <xf numFmtId="43" fontId="2" fillId="0" borderId="10" xfId="1" applyFont="1" applyBorder="1" applyAlignment="1">
      <alignment horizontal="right"/>
    </xf>
    <xf numFmtId="43" fontId="2" fillId="4" borderId="4" xfId="1" applyFont="1" applyFill="1" applyBorder="1" applyAlignment="1">
      <alignment horizontal="right"/>
    </xf>
    <xf numFmtId="0" fontId="7" fillId="0" borderId="9" xfId="0" applyFont="1" applyBorder="1"/>
    <xf numFmtId="0" fontId="7" fillId="0" borderId="5" xfId="0" applyFont="1" applyBorder="1"/>
    <xf numFmtId="0" fontId="6" fillId="4" borderId="3" xfId="0" applyFont="1" applyFill="1" applyBorder="1"/>
    <xf numFmtId="43" fontId="2" fillId="3" borderId="3" xfId="1" applyFont="1" applyFill="1" applyBorder="1" applyAlignment="1">
      <alignment horizontal="center"/>
    </xf>
    <xf numFmtId="0" fontId="0" fillId="0" borderId="13" xfId="0" applyBorder="1"/>
    <xf numFmtId="0" fontId="0" fillId="0" borderId="4" xfId="0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43" fontId="9" fillId="0" borderId="2" xfId="1" applyFont="1" applyBorder="1" applyAlignment="1">
      <alignment horizontal="center"/>
    </xf>
    <xf numFmtId="43" fontId="10" fillId="0" borderId="2" xfId="1" applyFont="1" applyBorder="1"/>
    <xf numFmtId="43" fontId="10" fillId="0" borderId="1" xfId="1" applyFont="1" applyBorder="1"/>
    <xf numFmtId="0" fontId="10" fillId="0" borderId="14" xfId="0" applyFont="1" applyBorder="1"/>
    <xf numFmtId="43" fontId="9" fillId="0" borderId="1" xfId="1" applyFont="1" applyBorder="1"/>
    <xf numFmtId="0" fontId="0" fillId="0" borderId="9" xfId="0" applyBorder="1" applyAlignment="1">
      <alignment horizontal="center"/>
    </xf>
    <xf numFmtId="0" fontId="2" fillId="0" borderId="9" xfId="0" applyFont="1" applyBorder="1"/>
    <xf numFmtId="0" fontId="0" fillId="0" borderId="0" xfId="0" applyBorder="1" applyAlignment="1">
      <alignment horizontal="center"/>
    </xf>
    <xf numFmtId="43" fontId="10" fillId="0" borderId="10" xfId="1" applyFont="1" applyBorder="1"/>
    <xf numFmtId="43" fontId="10" fillId="0" borderId="9" xfId="1" applyFont="1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43" fontId="10" fillId="0" borderId="15" xfId="1" applyFont="1" applyBorder="1"/>
    <xf numFmtId="43" fontId="9" fillId="0" borderId="16" xfId="1" applyFont="1" applyBorder="1"/>
    <xf numFmtId="0" fontId="10" fillId="0" borderId="17" xfId="0" applyFont="1" applyBorder="1"/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3" fontId="10" fillId="0" borderId="6" xfId="1" applyFont="1" applyBorder="1"/>
    <xf numFmtId="43" fontId="9" fillId="0" borderId="9" xfId="1" applyFont="1" applyBorder="1"/>
    <xf numFmtId="0" fontId="10" fillId="0" borderId="0" xfId="0" applyFont="1" applyBorder="1"/>
    <xf numFmtId="0" fontId="2" fillId="6" borderId="8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164" fontId="11" fillId="6" borderId="1" xfId="0" applyNumberFormat="1" applyFont="1" applyFill="1" applyBorder="1"/>
    <xf numFmtId="43" fontId="2" fillId="6" borderId="2" xfId="1" applyFont="1" applyFill="1" applyBorder="1"/>
    <xf numFmtId="43" fontId="2" fillId="6" borderId="14" xfId="1" applyFont="1" applyFill="1" applyBorder="1" applyAlignment="1">
      <alignment horizontal="center"/>
    </xf>
    <xf numFmtId="0" fontId="2" fillId="6" borderId="1" xfId="0" applyFont="1" applyFill="1" applyBorder="1"/>
    <xf numFmtId="43" fontId="2" fillId="6" borderId="1" xfId="1" applyFont="1" applyFill="1" applyBorder="1"/>
    <xf numFmtId="0" fontId="2" fillId="6" borderId="11" xfId="0" applyFont="1" applyFill="1" applyBorder="1"/>
    <xf numFmtId="0" fontId="2" fillId="6" borderId="9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164" fontId="11" fillId="6" borderId="9" xfId="0" applyNumberFormat="1" applyFont="1" applyFill="1" applyBorder="1"/>
    <xf numFmtId="43" fontId="2" fillId="6" borderId="10" xfId="1" applyFont="1" applyFill="1" applyBorder="1"/>
    <xf numFmtId="43" fontId="2" fillId="6" borderId="0" xfId="1" applyFont="1" applyFill="1" applyBorder="1" applyAlignment="1">
      <alignment horizont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164" fontId="11" fillId="6" borderId="5" xfId="0" applyNumberFormat="1" applyFont="1" applyFill="1" applyBorder="1"/>
    <xf numFmtId="43" fontId="2" fillId="6" borderId="6" xfId="1" applyFont="1" applyFill="1" applyBorder="1"/>
    <xf numFmtId="43" fontId="2" fillId="6" borderId="18" xfId="1" applyFont="1" applyFill="1" applyBorder="1" applyAlignment="1">
      <alignment horizontal="center"/>
    </xf>
    <xf numFmtId="0" fontId="2" fillId="6" borderId="5" xfId="0" applyFont="1" applyFill="1" applyBorder="1"/>
    <xf numFmtId="43" fontId="2" fillId="6" borderId="3" xfId="1" applyFont="1" applyFill="1" applyBorder="1"/>
    <xf numFmtId="164" fontId="0" fillId="0" borderId="0" xfId="0" applyNumberFormat="1"/>
    <xf numFmtId="0" fontId="0" fillId="0" borderId="0" xfId="0" applyBorder="1"/>
    <xf numFmtId="0" fontId="2" fillId="6" borderId="7" xfId="0" applyFont="1" applyFill="1" applyBorder="1"/>
    <xf numFmtId="0" fontId="2" fillId="6" borderId="3" xfId="0" applyFont="1" applyFill="1" applyBorder="1"/>
    <xf numFmtId="43" fontId="0" fillId="0" borderId="0" xfId="0" applyNumberFormat="1"/>
    <xf numFmtId="0" fontId="2" fillId="4" borderId="7" xfId="0" applyFont="1" applyFill="1" applyBorder="1"/>
    <xf numFmtId="0" fontId="0" fillId="4" borderId="13" xfId="0" applyFill="1" applyBorder="1"/>
    <xf numFmtId="43" fontId="2" fillId="4" borderId="3" xfId="0" applyNumberFormat="1" applyFont="1" applyFill="1" applyBorder="1"/>
    <xf numFmtId="0" fontId="2" fillId="7" borderId="1" xfId="0" applyFont="1" applyFill="1" applyBorder="1"/>
    <xf numFmtId="0" fontId="2" fillId="7" borderId="9" xfId="0" applyFont="1" applyFill="1" applyBorder="1"/>
    <xf numFmtId="0" fontId="2" fillId="8" borderId="3" xfId="0" applyFont="1" applyFill="1" applyBorder="1"/>
    <xf numFmtId="43" fontId="0" fillId="0" borderId="3" xfId="0" applyNumberFormat="1" applyFill="1" applyBorder="1"/>
    <xf numFmtId="0" fontId="0" fillId="0" borderId="13" xfId="0" applyFill="1" applyBorder="1"/>
    <xf numFmtId="0" fontId="8" fillId="9" borderId="3" xfId="0" applyFont="1" applyFill="1" applyBorder="1" applyAlignment="1">
      <alignment horizontal="center" vertical="center"/>
    </xf>
    <xf numFmtId="0" fontId="2" fillId="4" borderId="13" xfId="0" applyFont="1" applyFill="1" applyBorder="1"/>
    <xf numFmtId="0" fontId="0" fillId="4" borderId="7" xfId="0" applyFill="1" applyBorder="1"/>
    <xf numFmtId="0" fontId="0" fillId="4" borderId="4" xfId="0" applyFill="1" applyBorder="1"/>
    <xf numFmtId="0" fontId="5" fillId="0" borderId="19" xfId="0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 wrapText="1"/>
    </xf>
    <xf numFmtId="6" fontId="4" fillId="2" borderId="19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right" vertical="center"/>
    </xf>
    <xf numFmtId="6" fontId="5" fillId="10" borderId="19" xfId="0" applyNumberFormat="1" applyFont="1" applyFill="1" applyBorder="1" applyAlignment="1">
      <alignment horizontal="right" vertical="center"/>
    </xf>
    <xf numFmtId="0" fontId="12" fillId="10" borderId="19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24"/>
  <sheetViews>
    <sheetView topLeftCell="A11" workbookViewId="0">
      <selection activeCell="K11" sqref="K11"/>
    </sheetView>
  </sheetViews>
  <sheetFormatPr defaultColWidth="10.76171875" defaultRowHeight="15" x14ac:dyDescent="0.2"/>
  <cols>
    <col min="2" max="2" width="18.96484375" bestFit="1" customWidth="1"/>
    <col min="3" max="3" width="17.890625" customWidth="1"/>
    <col min="4" max="4" width="45.87109375" customWidth="1"/>
  </cols>
  <sheetData>
    <row r="3" spans="2:4" x14ac:dyDescent="0.2">
      <c r="B3" s="4" t="s">
        <v>0</v>
      </c>
      <c r="C3" s="2"/>
      <c r="D3" s="2"/>
    </row>
    <row r="4" spans="2:4" x14ac:dyDescent="0.2">
      <c r="B4" s="1"/>
      <c r="C4" s="1"/>
      <c r="D4" s="3"/>
    </row>
    <row r="5" spans="2:4" ht="25.5" x14ac:dyDescent="0.2">
      <c r="B5" s="105" t="s">
        <v>1</v>
      </c>
      <c r="C5" s="106" t="s">
        <v>2</v>
      </c>
      <c r="D5" s="101" t="s">
        <v>3</v>
      </c>
    </row>
    <row r="6" spans="2:4" ht="25.5" x14ac:dyDescent="0.2">
      <c r="B6" s="102" t="s">
        <v>4</v>
      </c>
      <c r="C6" s="103"/>
      <c r="D6" s="104" t="s">
        <v>5</v>
      </c>
    </row>
    <row r="7" spans="2:4" ht="25.5" x14ac:dyDescent="0.2">
      <c r="B7" s="102" t="s">
        <v>6</v>
      </c>
      <c r="C7" s="103"/>
      <c r="D7" s="104" t="s">
        <v>7</v>
      </c>
    </row>
    <row r="8" spans="2:4" ht="25.5" x14ac:dyDescent="0.2">
      <c r="B8" s="102" t="s">
        <v>8</v>
      </c>
      <c r="C8" s="103"/>
      <c r="D8" s="104" t="s">
        <v>9</v>
      </c>
    </row>
    <row r="9" spans="2:4" ht="25.5" x14ac:dyDescent="0.2">
      <c r="B9" s="102" t="s">
        <v>10</v>
      </c>
      <c r="C9" s="103"/>
      <c r="D9" s="104" t="s">
        <v>11</v>
      </c>
    </row>
    <row r="10" spans="2:4" ht="25.5" x14ac:dyDescent="0.2">
      <c r="B10" s="102" t="s">
        <v>12</v>
      </c>
      <c r="C10" s="103"/>
      <c r="D10" s="104" t="s">
        <v>13</v>
      </c>
    </row>
    <row r="11" spans="2:4" ht="37.5" x14ac:dyDescent="0.2">
      <c r="B11" s="102" t="s">
        <v>14</v>
      </c>
      <c r="C11" s="103"/>
      <c r="D11" s="104" t="s">
        <v>15</v>
      </c>
    </row>
    <row r="12" spans="2:4" x14ac:dyDescent="0.2">
      <c r="B12" s="102" t="s">
        <v>16</v>
      </c>
      <c r="C12" s="103"/>
      <c r="D12" s="104" t="s">
        <v>11</v>
      </c>
    </row>
    <row r="13" spans="2:4" ht="25.5" x14ac:dyDescent="0.2">
      <c r="B13" s="102" t="s">
        <v>17</v>
      </c>
      <c r="C13" s="103"/>
      <c r="D13" s="104" t="s">
        <v>18</v>
      </c>
    </row>
    <row r="14" spans="2:4" ht="25.5" x14ac:dyDescent="0.2">
      <c r="B14" s="102" t="s">
        <v>19</v>
      </c>
      <c r="C14" s="103"/>
      <c r="D14" s="104" t="s">
        <v>20</v>
      </c>
    </row>
    <row r="15" spans="2:4" x14ac:dyDescent="0.2">
      <c r="B15" s="102" t="s">
        <v>21</v>
      </c>
      <c r="C15" s="103"/>
      <c r="D15" s="104" t="s">
        <v>22</v>
      </c>
    </row>
    <row r="16" spans="2:4" ht="25.5" x14ac:dyDescent="0.2">
      <c r="B16" s="102" t="s">
        <v>23</v>
      </c>
      <c r="C16" s="103"/>
      <c r="D16" s="104" t="s">
        <v>24</v>
      </c>
    </row>
    <row r="17" spans="2:4" ht="25.5" x14ac:dyDescent="0.2">
      <c r="B17" s="102" t="s">
        <v>25</v>
      </c>
      <c r="C17" s="103"/>
      <c r="D17" s="104" t="s">
        <v>24</v>
      </c>
    </row>
    <row r="18" spans="2:4" ht="25.5" x14ac:dyDescent="0.2">
      <c r="B18" s="102" t="s">
        <v>26</v>
      </c>
      <c r="C18" s="103"/>
      <c r="D18" s="104" t="s">
        <v>27</v>
      </c>
    </row>
    <row r="19" spans="2:4" x14ac:dyDescent="0.2">
      <c r="B19" s="102" t="s">
        <v>28</v>
      </c>
      <c r="C19" s="103"/>
      <c r="D19" s="104" t="s">
        <v>29</v>
      </c>
    </row>
    <row r="20" spans="2:4" ht="25.5" x14ac:dyDescent="0.2">
      <c r="B20" s="102" t="s">
        <v>30</v>
      </c>
      <c r="C20" s="103"/>
      <c r="D20" s="104" t="s">
        <v>31</v>
      </c>
    </row>
    <row r="21" spans="2:4" ht="25.5" x14ac:dyDescent="0.2">
      <c r="B21" s="102" t="s">
        <v>32</v>
      </c>
      <c r="C21" s="103"/>
      <c r="D21" s="104" t="s">
        <v>33</v>
      </c>
    </row>
    <row r="22" spans="2:4" ht="25.5" x14ac:dyDescent="0.2">
      <c r="B22" s="102" t="s">
        <v>34</v>
      </c>
      <c r="C22" s="103"/>
      <c r="D22" s="104" t="s">
        <v>35</v>
      </c>
    </row>
    <row r="23" spans="2:4" x14ac:dyDescent="0.2">
      <c r="B23" s="102" t="s">
        <v>36</v>
      </c>
      <c r="C23" s="103"/>
      <c r="D23" s="104" t="s">
        <v>37</v>
      </c>
    </row>
    <row r="24" spans="2:4" x14ac:dyDescent="0.2">
      <c r="B24" s="107" t="s">
        <v>38</v>
      </c>
      <c r="C24" s="108"/>
      <c r="D24" s="10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24"/>
  <sheetViews>
    <sheetView topLeftCell="A11" workbookViewId="0">
      <selection activeCell="C30" sqref="C30"/>
    </sheetView>
  </sheetViews>
  <sheetFormatPr defaultColWidth="10.76171875" defaultRowHeight="15" x14ac:dyDescent="0.2"/>
  <cols>
    <col min="2" max="2" width="43.58203125" customWidth="1"/>
    <col min="3" max="3" width="31.07421875" customWidth="1"/>
    <col min="4" max="4" width="64.5703125" bestFit="1" customWidth="1"/>
  </cols>
  <sheetData>
    <row r="2" spans="2:4" ht="15.75" thickBot="1" x14ac:dyDescent="0.25"/>
    <row r="3" spans="2:4" ht="15.75" thickBot="1" x14ac:dyDescent="0.25">
      <c r="B3" s="5" t="s">
        <v>39</v>
      </c>
      <c r="C3" s="29" t="s">
        <v>71</v>
      </c>
      <c r="D3" s="6"/>
    </row>
    <row r="4" spans="2:4" ht="15.75" thickBot="1" x14ac:dyDescent="0.25">
      <c r="B4" s="28" t="s">
        <v>40</v>
      </c>
      <c r="C4" s="25">
        <f>SUM(C5:C12)</f>
        <v>0</v>
      </c>
      <c r="D4" s="8" t="s">
        <v>41</v>
      </c>
    </row>
    <row r="5" spans="2:4" x14ac:dyDescent="0.2">
      <c r="B5" s="26" t="s">
        <v>42</v>
      </c>
      <c r="C5" s="24"/>
      <c r="D5" s="11" t="s">
        <v>43</v>
      </c>
    </row>
    <row r="6" spans="2:4" x14ac:dyDescent="0.2">
      <c r="B6" s="26" t="s">
        <v>44</v>
      </c>
      <c r="C6" s="24"/>
      <c r="D6" s="11" t="s">
        <v>45</v>
      </c>
    </row>
    <row r="7" spans="2:4" x14ac:dyDescent="0.2">
      <c r="B7" s="26" t="s">
        <v>46</v>
      </c>
      <c r="C7" s="24"/>
      <c r="D7" s="11" t="s">
        <v>47</v>
      </c>
    </row>
    <row r="8" spans="2:4" x14ac:dyDescent="0.2">
      <c r="B8" s="26" t="s">
        <v>48</v>
      </c>
      <c r="C8" s="24"/>
      <c r="D8" s="11" t="s">
        <v>49</v>
      </c>
    </row>
    <row r="9" spans="2:4" x14ac:dyDescent="0.2">
      <c r="B9" s="26" t="s">
        <v>50</v>
      </c>
      <c r="C9" s="24"/>
      <c r="D9" s="13" t="s">
        <v>69</v>
      </c>
    </row>
    <row r="10" spans="2:4" x14ac:dyDescent="0.2">
      <c r="B10" s="26" t="s">
        <v>51</v>
      </c>
      <c r="C10" s="24"/>
      <c r="D10" s="11" t="s">
        <v>52</v>
      </c>
    </row>
    <row r="11" spans="2:4" x14ac:dyDescent="0.2">
      <c r="B11" s="26" t="s">
        <v>53</v>
      </c>
      <c r="C11" s="24"/>
      <c r="D11" s="11" t="s">
        <v>54</v>
      </c>
    </row>
    <row r="12" spans="2:4" ht="15.75" thickBot="1" x14ac:dyDescent="0.25">
      <c r="B12" s="27" t="s">
        <v>70</v>
      </c>
      <c r="C12" s="24"/>
      <c r="D12" s="11" t="s">
        <v>55</v>
      </c>
    </row>
    <row r="13" spans="2:4" ht="15.75" thickBot="1" x14ac:dyDescent="0.25">
      <c r="B13" s="14" t="s">
        <v>56</v>
      </c>
      <c r="C13" s="7">
        <f>SUM(C14:C21)</f>
        <v>0</v>
      </c>
      <c r="D13" s="8" t="s">
        <v>41</v>
      </c>
    </row>
    <row r="14" spans="2:4" x14ac:dyDescent="0.2">
      <c r="B14" s="9" t="s">
        <v>42</v>
      </c>
      <c r="C14" s="10"/>
      <c r="D14" s="11" t="s">
        <v>43</v>
      </c>
    </row>
    <row r="15" spans="2:4" x14ac:dyDescent="0.2">
      <c r="B15" s="12" t="s">
        <v>57</v>
      </c>
      <c r="C15" s="10"/>
      <c r="D15" s="11" t="s">
        <v>58</v>
      </c>
    </row>
    <row r="16" spans="2:4" x14ac:dyDescent="0.2">
      <c r="B16" s="12" t="s">
        <v>59</v>
      </c>
      <c r="C16" s="10"/>
      <c r="D16" s="11" t="s">
        <v>60</v>
      </c>
    </row>
    <row r="17" spans="2:4" x14ac:dyDescent="0.2">
      <c r="B17" s="12" t="s">
        <v>48</v>
      </c>
      <c r="C17" s="10"/>
      <c r="D17" s="11" t="s">
        <v>61</v>
      </c>
    </row>
    <row r="18" spans="2:4" x14ac:dyDescent="0.2">
      <c r="B18" s="12" t="s">
        <v>50</v>
      </c>
      <c r="C18" s="10"/>
      <c r="D18" s="11" t="s">
        <v>62</v>
      </c>
    </row>
    <row r="19" spans="2:4" x14ac:dyDescent="0.2">
      <c r="B19" s="12" t="s">
        <v>51</v>
      </c>
      <c r="C19" s="10"/>
      <c r="D19" s="11" t="s">
        <v>63</v>
      </c>
    </row>
    <row r="20" spans="2:4" x14ac:dyDescent="0.2">
      <c r="B20" s="12" t="s">
        <v>53</v>
      </c>
      <c r="C20" s="10"/>
      <c r="D20" s="11" t="s">
        <v>54</v>
      </c>
    </row>
    <row r="21" spans="2:4" ht="15.75" thickBot="1" x14ac:dyDescent="0.25">
      <c r="B21" s="27" t="s">
        <v>70</v>
      </c>
      <c r="C21" s="10"/>
      <c r="D21" s="11" t="s">
        <v>55</v>
      </c>
    </row>
    <row r="22" spans="2:4" ht="15.75" thickBot="1" x14ac:dyDescent="0.25">
      <c r="B22" s="15" t="s">
        <v>64</v>
      </c>
      <c r="C22" s="16"/>
      <c r="D22" s="17" t="s">
        <v>65</v>
      </c>
    </row>
    <row r="23" spans="2:4" x14ac:dyDescent="0.2">
      <c r="B23" s="18" t="s">
        <v>66</v>
      </c>
      <c r="C23" s="19"/>
      <c r="D23" s="20" t="s">
        <v>67</v>
      </c>
    </row>
    <row r="24" spans="2:4" ht="15.75" thickBot="1" x14ac:dyDescent="0.25">
      <c r="B24" s="21" t="s">
        <v>68</v>
      </c>
      <c r="C24" s="22"/>
      <c r="D24" s="23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L31"/>
  <sheetViews>
    <sheetView tabSelected="1" workbookViewId="0">
      <selection activeCell="I15" sqref="I15"/>
    </sheetView>
  </sheetViews>
  <sheetFormatPr defaultColWidth="10.76171875" defaultRowHeight="15" x14ac:dyDescent="0.2"/>
  <cols>
    <col min="3" max="3" width="29.32421875" bestFit="1" customWidth="1"/>
    <col min="6" max="6" width="15.73828125" bestFit="1" customWidth="1"/>
    <col min="10" max="10" width="17.890625" customWidth="1"/>
    <col min="11" max="12" width="18.0234375" bestFit="1" customWidth="1"/>
  </cols>
  <sheetData>
    <row r="4" spans="2:12" ht="15.75" thickBot="1" x14ac:dyDescent="0.25"/>
    <row r="5" spans="2:12" ht="15.75" thickBot="1" x14ac:dyDescent="0.25">
      <c r="D5" s="89" t="s">
        <v>104</v>
      </c>
      <c r="E5" s="98"/>
      <c r="F5" s="99"/>
      <c r="G5" s="90"/>
      <c r="H5" s="100"/>
      <c r="I5" s="100"/>
      <c r="J5" s="100"/>
    </row>
    <row r="6" spans="2:12" ht="15.75" thickBot="1" x14ac:dyDescent="0.25"/>
    <row r="7" spans="2:12" ht="38.25" thickBot="1" x14ac:dyDescent="0.25">
      <c r="B7" s="32" t="s">
        <v>72</v>
      </c>
      <c r="C7" s="33" t="s">
        <v>73</v>
      </c>
      <c r="D7" s="34" t="s">
        <v>74</v>
      </c>
      <c r="E7" s="35" t="s">
        <v>75</v>
      </c>
      <c r="F7" s="36" t="s">
        <v>76</v>
      </c>
      <c r="G7" s="37" t="s">
        <v>77</v>
      </c>
      <c r="H7" s="35" t="s">
        <v>78</v>
      </c>
      <c r="I7" s="34" t="s">
        <v>79</v>
      </c>
      <c r="J7" s="97" t="s">
        <v>81</v>
      </c>
      <c r="K7" s="97" t="s">
        <v>80</v>
      </c>
      <c r="L7" s="97" t="s">
        <v>103</v>
      </c>
    </row>
    <row r="8" spans="2:12" ht="15.75" thickBot="1" x14ac:dyDescent="0.25">
      <c r="B8" s="38">
        <v>1</v>
      </c>
      <c r="C8" s="92" t="s">
        <v>82</v>
      </c>
      <c r="D8" s="39">
        <v>1</v>
      </c>
      <c r="E8" s="38">
        <v>1</v>
      </c>
      <c r="F8" s="40">
        <f>M8*1.04</f>
        <v>0</v>
      </c>
      <c r="G8" s="41"/>
      <c r="H8" s="42"/>
      <c r="I8" s="43">
        <v>1.3779999999999999</v>
      </c>
      <c r="J8" s="44">
        <f>H8*I8</f>
        <v>0</v>
      </c>
      <c r="K8" s="44">
        <f>(J8/12)*2</f>
        <v>0</v>
      </c>
      <c r="L8" s="44">
        <f>(K8/12)*2</f>
        <v>0</v>
      </c>
    </row>
    <row r="9" spans="2:12" ht="15.75" thickBot="1" x14ac:dyDescent="0.25">
      <c r="B9" s="45">
        <v>2</v>
      </c>
      <c r="C9" s="93" t="s">
        <v>83</v>
      </c>
      <c r="D9" s="47">
        <v>5</v>
      </c>
      <c r="E9" s="45">
        <v>1</v>
      </c>
      <c r="F9" s="40">
        <f t="shared" ref="F9:F25" si="0">M9*1.04</f>
        <v>0</v>
      </c>
      <c r="G9" s="48"/>
      <c r="H9" s="49"/>
      <c r="I9" s="43">
        <v>1.3779999999999999</v>
      </c>
      <c r="J9" s="44">
        <f t="shared" ref="J9:J13" si="1">H9*I9</f>
        <v>0</v>
      </c>
      <c r="K9" s="44">
        <f t="shared" ref="K9:L25" si="2">(J9/12)*2</f>
        <v>0</v>
      </c>
      <c r="L9" s="44">
        <f t="shared" si="2"/>
        <v>0</v>
      </c>
    </row>
    <row r="10" spans="2:12" ht="15.75" thickBot="1" x14ac:dyDescent="0.25">
      <c r="B10" s="45">
        <v>3</v>
      </c>
      <c r="C10" s="93" t="s">
        <v>84</v>
      </c>
      <c r="D10" s="47">
        <v>2</v>
      </c>
      <c r="E10" s="45">
        <v>1</v>
      </c>
      <c r="F10" s="40">
        <f t="shared" si="0"/>
        <v>0</v>
      </c>
      <c r="G10" s="48"/>
      <c r="H10" s="49"/>
      <c r="I10" s="43">
        <v>1.3779999999999999</v>
      </c>
      <c r="J10" s="44">
        <f t="shared" si="1"/>
        <v>0</v>
      </c>
      <c r="K10" s="44">
        <f t="shared" si="2"/>
        <v>0</v>
      </c>
      <c r="L10" s="44">
        <f t="shared" si="2"/>
        <v>0</v>
      </c>
    </row>
    <row r="11" spans="2:12" ht="15.75" thickBot="1" x14ac:dyDescent="0.25">
      <c r="B11" s="50">
        <v>4</v>
      </c>
      <c r="C11" s="93" t="s">
        <v>85</v>
      </c>
      <c r="D11" s="47">
        <v>2</v>
      </c>
      <c r="E11" s="45">
        <v>1</v>
      </c>
      <c r="F11" s="40">
        <f t="shared" si="0"/>
        <v>0</v>
      </c>
      <c r="G11" s="48"/>
      <c r="H11" s="49"/>
      <c r="I11" s="43">
        <v>1.3779999999999999</v>
      </c>
      <c r="J11" s="44">
        <f t="shared" si="1"/>
        <v>0</v>
      </c>
      <c r="K11" s="44">
        <f t="shared" si="2"/>
        <v>0</v>
      </c>
      <c r="L11" s="44">
        <f t="shared" si="2"/>
        <v>0</v>
      </c>
    </row>
    <row r="12" spans="2:12" ht="15.75" thickBot="1" x14ac:dyDescent="0.25">
      <c r="B12" s="51">
        <v>5</v>
      </c>
      <c r="C12" s="94" t="s">
        <v>86</v>
      </c>
      <c r="D12" s="52">
        <v>5</v>
      </c>
      <c r="E12" s="51">
        <v>3</v>
      </c>
      <c r="F12" s="40">
        <f t="shared" si="0"/>
        <v>0</v>
      </c>
      <c r="G12" s="41"/>
      <c r="H12" s="44"/>
      <c r="I12" s="43">
        <v>1.3779999999999999</v>
      </c>
      <c r="J12" s="44">
        <f t="shared" si="1"/>
        <v>0</v>
      </c>
      <c r="K12" s="44">
        <f t="shared" si="2"/>
        <v>0</v>
      </c>
      <c r="L12" s="44">
        <f t="shared" si="2"/>
        <v>0</v>
      </c>
    </row>
    <row r="13" spans="2:12" ht="15.75" thickBot="1" x14ac:dyDescent="0.25">
      <c r="B13" s="45">
        <v>6</v>
      </c>
      <c r="C13" s="46" t="s">
        <v>102</v>
      </c>
      <c r="D13" s="47">
        <v>6</v>
      </c>
      <c r="E13" s="50">
        <v>1</v>
      </c>
      <c r="F13" s="40">
        <f t="shared" si="0"/>
        <v>0</v>
      </c>
      <c r="G13" s="53"/>
      <c r="H13" s="54"/>
      <c r="I13" s="55">
        <v>1.3779999999999999</v>
      </c>
      <c r="J13" s="54">
        <f t="shared" si="1"/>
        <v>0</v>
      </c>
      <c r="K13" s="54">
        <f t="shared" si="2"/>
        <v>0</v>
      </c>
      <c r="L13" s="54">
        <f t="shared" si="2"/>
        <v>0</v>
      </c>
    </row>
    <row r="14" spans="2:12" ht="15.75" thickBot="1" x14ac:dyDescent="0.25">
      <c r="B14" s="45">
        <v>7</v>
      </c>
      <c r="C14" s="46" t="s">
        <v>87</v>
      </c>
      <c r="D14" s="56">
        <v>6</v>
      </c>
      <c r="E14" s="57">
        <v>3</v>
      </c>
      <c r="F14" s="40">
        <f t="shared" si="0"/>
        <v>0</v>
      </c>
      <c r="G14" s="58"/>
      <c r="H14" s="59"/>
      <c r="I14" s="60">
        <v>1.3779999999999999</v>
      </c>
      <c r="J14" s="59">
        <f>H14*I14</f>
        <v>0</v>
      </c>
      <c r="K14" s="59">
        <f t="shared" si="2"/>
        <v>0</v>
      </c>
      <c r="L14" s="59">
        <f t="shared" si="2"/>
        <v>0</v>
      </c>
    </row>
    <row r="15" spans="2:12" ht="15.75" thickBot="1" x14ac:dyDescent="0.25">
      <c r="B15" s="38">
        <v>8</v>
      </c>
      <c r="C15" s="61" t="s">
        <v>88</v>
      </c>
      <c r="D15" s="62">
        <v>6</v>
      </c>
      <c r="E15" s="63">
        <v>1</v>
      </c>
      <c r="F15" s="64">
        <f t="shared" si="0"/>
        <v>0</v>
      </c>
      <c r="G15" s="65"/>
      <c r="H15" s="66"/>
      <c r="I15" s="67">
        <v>1.3779999999999999</v>
      </c>
      <c r="J15" s="68">
        <f t="shared" ref="J15:J25" si="3">E15*M15*I15</f>
        <v>0</v>
      </c>
      <c r="K15" s="68">
        <f t="shared" si="2"/>
        <v>0</v>
      </c>
      <c r="L15" s="68">
        <f t="shared" si="2"/>
        <v>0</v>
      </c>
    </row>
    <row r="16" spans="2:12" ht="15.75" thickBot="1" x14ac:dyDescent="0.25">
      <c r="B16" s="45">
        <v>9</v>
      </c>
      <c r="C16" s="69" t="s">
        <v>89</v>
      </c>
      <c r="D16" s="70">
        <v>6</v>
      </c>
      <c r="E16" s="71">
        <v>1</v>
      </c>
      <c r="F16" s="72">
        <f t="shared" si="0"/>
        <v>0</v>
      </c>
      <c r="G16" s="73"/>
      <c r="H16" s="74"/>
      <c r="I16" s="75">
        <v>1.3779999999999999</v>
      </c>
      <c r="J16" s="68">
        <f t="shared" si="3"/>
        <v>0</v>
      </c>
      <c r="K16" s="68">
        <f t="shared" si="2"/>
        <v>0</v>
      </c>
      <c r="L16" s="68">
        <f t="shared" si="2"/>
        <v>0</v>
      </c>
    </row>
    <row r="17" spans="2:12" ht="15.75" thickBot="1" x14ac:dyDescent="0.25">
      <c r="B17" s="45">
        <v>10</v>
      </c>
      <c r="C17" s="69" t="s">
        <v>90</v>
      </c>
      <c r="D17" s="70">
        <v>6</v>
      </c>
      <c r="E17" s="71">
        <v>1</v>
      </c>
      <c r="F17" s="72">
        <f t="shared" si="0"/>
        <v>0</v>
      </c>
      <c r="G17" s="73"/>
      <c r="H17" s="74"/>
      <c r="I17" s="75">
        <v>1.3779999999999999</v>
      </c>
      <c r="J17" s="68">
        <f t="shared" si="3"/>
        <v>0</v>
      </c>
      <c r="K17" s="68">
        <f t="shared" si="2"/>
        <v>0</v>
      </c>
      <c r="L17" s="68">
        <f t="shared" si="2"/>
        <v>0</v>
      </c>
    </row>
    <row r="18" spans="2:12" ht="15.75" thickBot="1" x14ac:dyDescent="0.25">
      <c r="B18" s="45">
        <v>11</v>
      </c>
      <c r="C18" s="69" t="s">
        <v>91</v>
      </c>
      <c r="D18" s="70">
        <v>6</v>
      </c>
      <c r="E18" s="71">
        <v>1</v>
      </c>
      <c r="F18" s="72">
        <f t="shared" si="0"/>
        <v>0</v>
      </c>
      <c r="G18" s="73"/>
      <c r="H18" s="74"/>
      <c r="I18" s="75">
        <v>1.3779999999999999</v>
      </c>
      <c r="J18" s="68">
        <f t="shared" si="3"/>
        <v>0</v>
      </c>
      <c r="K18" s="68">
        <f t="shared" si="2"/>
        <v>0</v>
      </c>
      <c r="L18" s="68">
        <f t="shared" si="2"/>
        <v>0</v>
      </c>
    </row>
    <row r="19" spans="2:12" ht="15.75" thickBot="1" x14ac:dyDescent="0.25">
      <c r="B19" s="45">
        <v>12</v>
      </c>
      <c r="C19" s="69" t="s">
        <v>92</v>
      </c>
      <c r="D19" s="70">
        <v>6</v>
      </c>
      <c r="E19" s="71">
        <v>1</v>
      </c>
      <c r="F19" s="72">
        <f t="shared" si="0"/>
        <v>0</v>
      </c>
      <c r="G19" s="73"/>
      <c r="H19" s="74"/>
      <c r="I19" s="75">
        <v>1.3779999999999999</v>
      </c>
      <c r="J19" s="68">
        <f t="shared" si="3"/>
        <v>0</v>
      </c>
      <c r="K19" s="68">
        <f t="shared" si="2"/>
        <v>0</v>
      </c>
      <c r="L19" s="68">
        <f t="shared" si="2"/>
        <v>0</v>
      </c>
    </row>
    <row r="20" spans="2:12" ht="15.75" thickBot="1" x14ac:dyDescent="0.25">
      <c r="B20" s="45">
        <v>13</v>
      </c>
      <c r="C20" s="69" t="s">
        <v>93</v>
      </c>
      <c r="D20" s="70">
        <v>6</v>
      </c>
      <c r="E20" s="71">
        <v>1</v>
      </c>
      <c r="F20" s="72">
        <f t="shared" si="0"/>
        <v>0</v>
      </c>
      <c r="G20" s="73"/>
      <c r="H20" s="74"/>
      <c r="I20" s="75">
        <v>1.3779999999999999</v>
      </c>
      <c r="J20" s="68">
        <f t="shared" si="3"/>
        <v>0</v>
      </c>
      <c r="K20" s="68">
        <f t="shared" si="2"/>
        <v>0</v>
      </c>
      <c r="L20" s="68">
        <f t="shared" si="2"/>
        <v>0</v>
      </c>
    </row>
    <row r="21" spans="2:12" ht="15.75" thickBot="1" x14ac:dyDescent="0.25">
      <c r="B21" s="45">
        <v>14</v>
      </c>
      <c r="C21" s="69" t="s">
        <v>94</v>
      </c>
      <c r="D21" s="70">
        <v>6</v>
      </c>
      <c r="E21" s="71">
        <v>1</v>
      </c>
      <c r="F21" s="72">
        <f t="shared" si="0"/>
        <v>0</v>
      </c>
      <c r="G21" s="73"/>
      <c r="H21" s="74"/>
      <c r="I21" s="75">
        <v>1.3779999999999999</v>
      </c>
      <c r="J21" s="68">
        <f t="shared" si="3"/>
        <v>0</v>
      </c>
      <c r="K21" s="68">
        <f t="shared" si="2"/>
        <v>0</v>
      </c>
      <c r="L21" s="68">
        <f t="shared" si="2"/>
        <v>0</v>
      </c>
    </row>
    <row r="22" spans="2:12" ht="15.75" thickBot="1" x14ac:dyDescent="0.25">
      <c r="B22" s="45">
        <v>15</v>
      </c>
      <c r="C22" s="69" t="s">
        <v>95</v>
      </c>
      <c r="D22" s="70">
        <v>6</v>
      </c>
      <c r="E22" s="71">
        <v>1</v>
      </c>
      <c r="F22" s="72">
        <f t="shared" si="0"/>
        <v>0</v>
      </c>
      <c r="G22" s="73"/>
      <c r="H22" s="74"/>
      <c r="I22" s="75">
        <v>1.3779999999999999</v>
      </c>
      <c r="J22" s="68">
        <f t="shared" si="3"/>
        <v>0</v>
      </c>
      <c r="K22" s="68">
        <f t="shared" si="2"/>
        <v>0</v>
      </c>
      <c r="L22" s="68">
        <f t="shared" si="2"/>
        <v>0</v>
      </c>
    </row>
    <row r="23" spans="2:12" ht="15.75" thickBot="1" x14ac:dyDescent="0.25">
      <c r="B23" s="45">
        <v>16</v>
      </c>
      <c r="C23" s="69" t="s">
        <v>96</v>
      </c>
      <c r="D23" s="70">
        <v>6</v>
      </c>
      <c r="E23" s="71">
        <v>1</v>
      </c>
      <c r="F23" s="72">
        <f t="shared" si="0"/>
        <v>0</v>
      </c>
      <c r="G23" s="73"/>
      <c r="H23" s="74"/>
      <c r="I23" s="75">
        <v>1.3779999999999999</v>
      </c>
      <c r="J23" s="68">
        <f t="shared" si="3"/>
        <v>0</v>
      </c>
      <c r="K23" s="68">
        <f t="shared" si="2"/>
        <v>0</v>
      </c>
      <c r="L23" s="68">
        <f t="shared" si="2"/>
        <v>0</v>
      </c>
    </row>
    <row r="24" spans="2:12" ht="15.75" thickBot="1" x14ac:dyDescent="0.25">
      <c r="B24" s="45">
        <v>17</v>
      </c>
      <c r="C24" s="69" t="s">
        <v>97</v>
      </c>
      <c r="D24" s="70">
        <v>6</v>
      </c>
      <c r="E24" s="71">
        <v>1</v>
      </c>
      <c r="F24" s="72">
        <f t="shared" si="0"/>
        <v>0</v>
      </c>
      <c r="G24" s="73"/>
      <c r="H24" s="74"/>
      <c r="I24" s="75">
        <v>1.3779999999999999</v>
      </c>
      <c r="J24" s="68">
        <f t="shared" si="3"/>
        <v>0</v>
      </c>
      <c r="K24" s="68">
        <f t="shared" si="2"/>
        <v>0</v>
      </c>
      <c r="L24" s="68">
        <f t="shared" si="2"/>
        <v>0</v>
      </c>
    </row>
    <row r="25" spans="2:12" ht="15.75" thickBot="1" x14ac:dyDescent="0.25">
      <c r="B25" s="50">
        <v>18</v>
      </c>
      <c r="C25" s="76" t="s">
        <v>98</v>
      </c>
      <c r="D25" s="77">
        <v>6</v>
      </c>
      <c r="E25" s="78">
        <v>1</v>
      </c>
      <c r="F25" s="79">
        <f t="shared" si="0"/>
        <v>0</v>
      </c>
      <c r="G25" s="80"/>
      <c r="H25" s="81"/>
      <c r="I25" s="82">
        <v>1.3779999999999999</v>
      </c>
      <c r="J25" s="83">
        <f t="shared" si="3"/>
        <v>0</v>
      </c>
      <c r="K25" s="83">
        <f t="shared" si="2"/>
        <v>0</v>
      </c>
      <c r="L25" s="83">
        <f t="shared" si="2"/>
        <v>0</v>
      </c>
    </row>
    <row r="26" spans="2:12" ht="15.75" thickBot="1" x14ac:dyDescent="0.25">
      <c r="G26" s="84"/>
      <c r="I26" s="85"/>
    </row>
    <row r="27" spans="2:12" ht="15.75" thickBot="1" x14ac:dyDescent="0.25">
      <c r="C27" s="86" t="s">
        <v>99</v>
      </c>
      <c r="D27" s="30"/>
      <c r="E27" s="30"/>
      <c r="F27" s="31"/>
      <c r="G27" s="30"/>
      <c r="H27" s="30"/>
      <c r="I27" s="30"/>
      <c r="J27" s="83">
        <f>SUM(J8:J26)</f>
        <v>0</v>
      </c>
      <c r="K27" s="83">
        <f>SUM(K8:K26)</f>
        <v>0</v>
      </c>
      <c r="L27" s="83">
        <f>SUM(L8:L26)</f>
        <v>0</v>
      </c>
    </row>
    <row r="28" spans="2:12" ht="15.75" thickBot="1" x14ac:dyDescent="0.25">
      <c r="C28" s="87" t="s">
        <v>100</v>
      </c>
      <c r="E28" s="83">
        <f>SUM(E12:E26)</f>
        <v>18</v>
      </c>
      <c r="H28" s="83">
        <f>SUM(J12:J25)</f>
        <v>0</v>
      </c>
      <c r="J28" s="88"/>
    </row>
    <row r="29" spans="2:12" ht="15.75" thickBot="1" x14ac:dyDescent="0.25">
      <c r="G29" s="83">
        <v>0.1</v>
      </c>
      <c r="H29" s="83">
        <f>H28*0.1</f>
        <v>0</v>
      </c>
      <c r="I29" s="83">
        <v>1.371</v>
      </c>
      <c r="J29" s="83">
        <f>H29*I29</f>
        <v>0</v>
      </c>
    </row>
    <row r="30" spans="2:12" ht="15.75" thickBot="1" x14ac:dyDescent="0.25"/>
    <row r="31" spans="2:12" ht="15.75" thickBot="1" x14ac:dyDescent="0.25">
      <c r="G31" s="89" t="s">
        <v>101</v>
      </c>
      <c r="H31" s="95"/>
      <c r="I31" s="96"/>
      <c r="J31" s="91">
        <f>J27+J29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plantilla subcontratos</vt:lpstr>
      <vt:lpstr>Plantilla Materiales </vt:lpstr>
      <vt:lpstr>Mano de Obra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 Molinero.Pedro</dc:creator>
  <cp:lastModifiedBy>Madrid Digital</cp:lastModifiedBy>
  <dcterms:created xsi:type="dcterms:W3CDTF">2024-05-30T06:46:45Z</dcterms:created>
  <dcterms:modified xsi:type="dcterms:W3CDTF">2025-01-03T08:58:35Z</dcterms:modified>
</cp:coreProperties>
</file>