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0835682t\AppData\Local\Microsoft\Windows\INetCache\Content.Outlook\2IEF3TN6\"/>
    </mc:Choice>
  </mc:AlternateContent>
  <bookViews>
    <workbookView xWindow="0" yWindow="0" windowWidth="28800" windowHeight="11700" activeTab="2"/>
  </bookViews>
  <sheets>
    <sheet name="plantilla subcontratos" sheetId="1" r:id="rId1"/>
    <sheet name="Plantilla Materiales " sheetId="2" r:id="rId2"/>
    <sheet name="Mano de Obra V2" sheetId="5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5" l="1"/>
  <c r="I26" i="5"/>
  <c r="K26" i="5" s="1"/>
  <c r="I25" i="5"/>
  <c r="M25" i="5" s="1"/>
  <c r="I24" i="5"/>
  <c r="M24" i="5" s="1"/>
  <c r="I23" i="5"/>
  <c r="M23" i="5" s="1"/>
  <c r="I22" i="5"/>
  <c r="K22" i="5" s="1"/>
  <c r="I21" i="5"/>
  <c r="M21" i="5" s="1"/>
  <c r="I20" i="5"/>
  <c r="M20" i="5" s="1"/>
  <c r="I19" i="5"/>
  <c r="M19" i="5" s="1"/>
  <c r="I18" i="5"/>
  <c r="K18" i="5" s="1"/>
  <c r="I17" i="5"/>
  <c r="M17" i="5" s="1"/>
  <c r="I16" i="5"/>
  <c r="M16" i="5" s="1"/>
  <c r="I15" i="5"/>
  <c r="M15" i="5" s="1"/>
  <c r="I14" i="5"/>
  <c r="K14" i="5" s="1"/>
  <c r="I13" i="5"/>
  <c r="M13" i="5" s="1"/>
  <c r="I12" i="5"/>
  <c r="M12" i="5" s="1"/>
  <c r="I11" i="5"/>
  <c r="M11" i="5" s="1"/>
  <c r="I10" i="5"/>
  <c r="K10" i="5" s="1"/>
  <c r="L14" i="5" l="1"/>
  <c r="L18" i="5"/>
  <c r="L22" i="5"/>
  <c r="L26" i="5"/>
  <c r="M10" i="5"/>
  <c r="M14" i="5"/>
  <c r="M18" i="5"/>
  <c r="M22" i="5"/>
  <c r="M26" i="5"/>
  <c r="K11" i="5"/>
  <c r="K15" i="5"/>
  <c r="K19" i="5"/>
  <c r="K23" i="5"/>
  <c r="L11" i="5"/>
  <c r="L15" i="5"/>
  <c r="L19" i="5"/>
  <c r="L23" i="5"/>
  <c r="K12" i="5"/>
  <c r="K16" i="5"/>
  <c r="K20" i="5"/>
  <c r="K24" i="5"/>
  <c r="L12" i="5"/>
  <c r="L16" i="5"/>
  <c r="L20" i="5"/>
  <c r="L24" i="5"/>
  <c r="K13" i="5"/>
  <c r="K17" i="5"/>
  <c r="K21" i="5"/>
  <c r="K25" i="5"/>
  <c r="L13" i="5"/>
  <c r="L17" i="5"/>
  <c r="L21" i="5"/>
  <c r="L25" i="5"/>
  <c r="L10" i="5"/>
  <c r="M28" i="5"/>
  <c r="I29" i="5" l="1"/>
  <c r="I31" i="5"/>
  <c r="I30" i="5"/>
  <c r="L28" i="5"/>
  <c r="K28" i="5"/>
  <c r="M30" i="5" l="1"/>
  <c r="L30" i="5"/>
  <c r="L32" i="5" s="1"/>
  <c r="K30" i="5"/>
  <c r="K32" i="5" s="1"/>
  <c r="M31" i="5"/>
  <c r="L31" i="5"/>
  <c r="K31" i="5"/>
  <c r="M32" i="5" l="1"/>
  <c r="C13" i="2" l="1"/>
  <c r="C4" i="2"/>
</calcChain>
</file>

<file path=xl/sharedStrings.xml><?xml version="1.0" encoding="utf-8"?>
<sst xmlns="http://schemas.openxmlformats.org/spreadsheetml/2006/main" count="119" uniqueCount="106">
  <si>
    <t xml:space="preserve">SUBCONTRATACIONES </t>
  </si>
  <si>
    <t>SUBCONTRATOS</t>
  </si>
  <si>
    <t xml:space="preserve">Importe Ejecucion material </t>
  </si>
  <si>
    <t>Descripción</t>
  </si>
  <si>
    <t>Enfriadoras Daikin 4 ud</t>
  </si>
  <si>
    <t>Revisión Anual con Fabricante / Medios propios con Mantenimiento anual, Gas, Filtros, aceite</t>
  </si>
  <si>
    <t>Enfriadoras Carrier 4 Ud</t>
  </si>
  <si>
    <t>Revisión Anual con Fabricante / Medios propios con  Mantenimiento anual, Gas, Filtros, aceite</t>
  </si>
  <si>
    <t>GRUPOS ELECTRÓGENOS 5ud</t>
  </si>
  <si>
    <t>Revisión Anual con Subcontrata especializada Inc. Cambio aceites y Filtros y PP baterias.</t>
  </si>
  <si>
    <t>Centros Transf HUF + CEP 5 Ud</t>
  </si>
  <si>
    <t>Revisión Anual con empresa especializada</t>
  </si>
  <si>
    <t xml:space="preserve"> MTTO Y LCIA GMAO  MANSIS XXI</t>
  </si>
  <si>
    <t>Mantenimiento anual software GMAO</t>
  </si>
  <si>
    <t>CONTROL LEGIONELLA ( TORRES Y A.F.C , A.C.S )  6 Torres+ AP</t>
  </si>
  <si>
    <t>Mantenimiento higienico sanitario Nuevo RD 485 2022</t>
  </si>
  <si>
    <t>PARARRAYOS</t>
  </si>
  <si>
    <t>CONTROL SAUTER ( BMS )</t>
  </si>
  <si>
    <t>Mantenimiento Sistema de control de climatización (BMS)</t>
  </si>
  <si>
    <t xml:space="preserve">SAI´s  HUF+CEP 45ud </t>
  </si>
  <si>
    <t xml:space="preserve">Revisión anual con el fabricante y reposicion Condensadores y PP Baterias ect. </t>
  </si>
  <si>
    <t xml:space="preserve"> OCAS Y Tecnico Legal </t>
  </si>
  <si>
    <t xml:space="preserve"> OCAS Y TL </t>
  </si>
  <si>
    <t>Transporte neumatico REGACHO</t>
  </si>
  <si>
    <t>Revisión y mtto anual con el fabricante</t>
  </si>
  <si>
    <t>SISTEMA TELE CARE , Paciente-Enfer</t>
  </si>
  <si>
    <t>Revisión Básculas mecanicas (bi anual)</t>
  </si>
  <si>
    <t>Verificación calibracion</t>
  </si>
  <si>
    <t>Tapicería</t>
  </si>
  <si>
    <t>Realización de los trabajos asociados a tapicería</t>
  </si>
  <si>
    <t>Revision inst GAS NATURAL</t>
  </si>
  <si>
    <t>Revisión bi-anual Sala de Calderas</t>
  </si>
  <si>
    <t>Revision Sala FRIO , Detec CFC</t>
  </si>
  <si>
    <t>Revisión bi-anual Deteccion de Gas Refrigerante</t>
  </si>
  <si>
    <t xml:space="preserve">Contenedores y gestion residuos </t>
  </si>
  <si>
    <t>Residuos asociados a mantenimiento (flitros, consumibles,..)</t>
  </si>
  <si>
    <t>Cristalería</t>
  </si>
  <si>
    <t>Realización de los trabajos asociados a Cristalería</t>
  </si>
  <si>
    <t>TOTAL SUBCONTRATOS</t>
  </si>
  <si>
    <t>Materiales HUF+CEP</t>
  </si>
  <si>
    <t>Materiales HUF</t>
  </si>
  <si>
    <t>Asociados al contrato: Iluminación, grifería, motores, bombas, correas..</t>
  </si>
  <si>
    <t>Fontanería</t>
  </si>
  <si>
    <t>Grifos, Tapas de vater, Fluxores, desagüe</t>
  </si>
  <si>
    <t>Actualizacion Bus BMS a BacNET IP</t>
  </si>
  <si>
    <t xml:space="preserve">Actualizacion anual sistema SAUTER Bus com a bacNet IP. </t>
  </si>
  <si>
    <t>Camas y Mobiliario</t>
  </si>
  <si>
    <t>Hidráulicos, muelles, motores de cama, mandos, lechos, cabeceros, ect</t>
  </si>
  <si>
    <t>Climatización</t>
  </si>
  <si>
    <t>Actuadores y valvulas 3v,Fan Coils, Utas, rodamientos, aceites, correas</t>
  </si>
  <si>
    <t>Iluminación</t>
  </si>
  <si>
    <t>Electricidad</t>
  </si>
  <si>
    <t>Automaticos, diferenciales, Mecanismos, cableado, datos</t>
  </si>
  <si>
    <t>Pequeño material</t>
  </si>
  <si>
    <t xml:space="preserve">Tornillería, tacos, </t>
  </si>
  <si>
    <t>Gases, electronica,</t>
  </si>
  <si>
    <t>Materiales CEP</t>
  </si>
  <si>
    <t>Cerrajería</t>
  </si>
  <si>
    <t>Cerraduras, manetas, bisagras de puertas y de armarios</t>
  </si>
  <si>
    <t>Mobiliario</t>
  </si>
  <si>
    <t>Hidráulicos, muelles, motores de cama, mandos</t>
  </si>
  <si>
    <t>Actuadores Fan Coils, Utas, rodamientos, aceites</t>
  </si>
  <si>
    <t>Luminarias de todo tipo</t>
  </si>
  <si>
    <t>Automaticos, diferenciales, cableado, datos</t>
  </si>
  <si>
    <t>Filtros</t>
  </si>
  <si>
    <t xml:space="preserve">Sustitución de todos los filtros de las UTAS  144 ud </t>
  </si>
  <si>
    <t>HUF</t>
  </si>
  <si>
    <t>Filtros G4,F7, HEPA</t>
  </si>
  <si>
    <t>CEP Arroyo</t>
  </si>
  <si>
    <t xml:space="preserve">Luminarias de todo tipo interior y exterior </t>
  </si>
  <si>
    <t xml:space="preserve">Produccion de frio, enfriadoras y autonomos. </t>
  </si>
  <si>
    <t xml:space="preserve">Coste anual </t>
  </si>
  <si>
    <t>Nº</t>
  </si>
  <si>
    <t>CATEGORIA</t>
  </si>
  <si>
    <t>GRUPO</t>
  </si>
  <si>
    <t>Cantidad</t>
  </si>
  <si>
    <t>SALARIO BRUTO INC NOCTURN</t>
  </si>
  <si>
    <t>SUBT</t>
  </si>
  <si>
    <t>S.S.</t>
  </si>
  <si>
    <t>INGENIERO GESTOR CONTRATO</t>
  </si>
  <si>
    <t>ADMINISTRATIVO</t>
  </si>
  <si>
    <t>JEFE DE EQUIPO MAÑANA</t>
  </si>
  <si>
    <t>OFICIALES 1ª/2ª FP I</t>
  </si>
  <si>
    <t xml:space="preserve">TOTAL OFICIALES </t>
  </si>
  <si>
    <t xml:space="preserve">10% COBERTURA VACACIONES </t>
  </si>
  <si>
    <t>TOTAL M.O.</t>
  </si>
  <si>
    <t>TOTAL MAR-DIC 2025</t>
  </si>
  <si>
    <t>TOTAL AÑO 2026</t>
  </si>
  <si>
    <t>TOTAL ENE-FEB 2027</t>
  </si>
  <si>
    <t>COSTES DE PERSONAL  CONVENIO METAL 2025 A REVISADO JUNIO 2024 + INC 2% AÑO 2025</t>
  </si>
  <si>
    <t>RBA A 31/12/2025</t>
  </si>
  <si>
    <t>ANTIGÜEDAD</t>
  </si>
  <si>
    <t>JEFE DE EQUIPO TARDE·</t>
  </si>
  <si>
    <t xml:space="preserve">OFICIALES 3ª S/CUALIF </t>
  </si>
  <si>
    <t>OFICIAL 1</t>
  </si>
  <si>
    <t>OFICIAL 2</t>
  </si>
  <si>
    <t>OFICIAL 3</t>
  </si>
  <si>
    <t>OFICIAL 4</t>
  </si>
  <si>
    <t>OFICIAL 5</t>
  </si>
  <si>
    <t>OFICIAL 6</t>
  </si>
  <si>
    <t>OFICIAL 7</t>
  </si>
  <si>
    <t>OFICIAL 8</t>
  </si>
  <si>
    <t>OFICIAL 9</t>
  </si>
  <si>
    <t>OFICIAL 10</t>
  </si>
  <si>
    <t>OFICIAL 11</t>
  </si>
  <si>
    <t>7% ABSENTISMO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</si>
</sst>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#,##0\ &quot;€&quot;;[Red]\-#,##0\ &quot;€&quot;"/>
    <numFmt numFmtId="43" formatCode="_-* #,##0.00_-;\-* #,##0.00_-;_-* &quot;-&quot;??_-;_-@_-"/>
    <numFmt numFmtId="164" formatCode="_-* #,##0.00\ _€_-;\-* #,##0.00\ _€_-;_-* &quot;-&quot;??\ _€_-;_-@_-"/>
    <numFmt numFmtId="165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0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4">
    <xf numFmtId="0" fontId="0" fillId="0" borderId="0" xfId="0"/>
    <xf numFmtId="0" fontId="4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3" borderId="7" xfId="0" applyFont="1" applyFill="1" applyBorder="1"/>
    <xf numFmtId="0" fontId="0" fillId="0" borderId="6" xfId="0" applyBorder="1"/>
    <xf numFmtId="43" fontId="2" fillId="4" borderId="3" xfId="1" applyFont="1" applyFill="1" applyBorder="1" applyAlignment="1">
      <alignment horizontal="right"/>
    </xf>
    <xf numFmtId="0" fontId="6" fillId="0" borderId="4" xfId="0" applyFont="1" applyBorder="1" applyAlignment="1">
      <alignment horizontal="left"/>
    </xf>
    <xf numFmtId="0" fontId="7" fillId="0" borderId="8" xfId="0" applyFont="1" applyBorder="1"/>
    <xf numFmtId="43" fontId="2" fillId="0" borderId="9" xfId="1" applyFont="1" applyBorder="1" applyAlignment="1">
      <alignment horizontal="right"/>
    </xf>
    <xf numFmtId="0" fontId="7" fillId="0" borderId="10" xfId="0" applyFont="1" applyBorder="1" applyAlignment="1">
      <alignment horizontal="left"/>
    </xf>
    <xf numFmtId="0" fontId="7" fillId="0" borderId="11" xfId="0" applyFont="1" applyBorder="1"/>
    <xf numFmtId="0" fontId="6" fillId="0" borderId="10" xfId="0" applyFont="1" applyBorder="1" applyAlignment="1">
      <alignment horizontal="left"/>
    </xf>
    <xf numFmtId="0" fontId="6" fillId="4" borderId="7" xfId="0" applyFont="1" applyFill="1" applyBorder="1"/>
    <xf numFmtId="0" fontId="6" fillId="5" borderId="8" xfId="0" applyFont="1" applyFill="1" applyBorder="1"/>
    <xf numFmtId="43" fontId="2" fillId="5" borderId="1" xfId="1" applyFont="1" applyFill="1" applyBorder="1" applyAlignment="1">
      <alignment horizontal="right"/>
    </xf>
    <xf numFmtId="0" fontId="6" fillId="0" borderId="2" xfId="0" applyFont="1" applyBorder="1" applyAlignment="1">
      <alignment horizontal="left"/>
    </xf>
    <xf numFmtId="0" fontId="7" fillId="4" borderId="8" xfId="0" applyFont="1" applyFill="1" applyBorder="1"/>
    <xf numFmtId="43" fontId="2" fillId="0" borderId="1" xfId="1" applyFont="1" applyBorder="1" applyAlignment="1">
      <alignment horizontal="right"/>
    </xf>
    <xf numFmtId="0" fontId="7" fillId="0" borderId="2" xfId="0" applyFont="1" applyBorder="1" applyAlignment="1">
      <alignment horizontal="left"/>
    </xf>
    <xf numFmtId="0" fontId="7" fillId="4" borderId="12" xfId="0" applyFont="1" applyFill="1" applyBorder="1"/>
    <xf numFmtId="43" fontId="2" fillId="0" borderId="5" xfId="1" applyFont="1" applyBorder="1" applyAlignment="1">
      <alignment horizontal="right"/>
    </xf>
    <xf numFmtId="0" fontId="7" fillId="0" borderId="6" xfId="0" applyFont="1" applyBorder="1" applyAlignment="1">
      <alignment horizontal="left"/>
    </xf>
    <xf numFmtId="43" fontId="2" fillId="0" borderId="10" xfId="1" applyFont="1" applyBorder="1" applyAlignment="1">
      <alignment horizontal="right"/>
    </xf>
    <xf numFmtId="43" fontId="2" fillId="4" borderId="4" xfId="1" applyFont="1" applyFill="1" applyBorder="1" applyAlignment="1">
      <alignment horizontal="right"/>
    </xf>
    <xf numFmtId="0" fontId="7" fillId="0" borderId="9" xfId="0" applyFont="1" applyBorder="1"/>
    <xf numFmtId="0" fontId="7" fillId="0" borderId="5" xfId="0" applyFont="1" applyBorder="1"/>
    <xf numFmtId="0" fontId="6" fillId="4" borderId="3" xfId="0" applyFont="1" applyFill="1" applyBorder="1"/>
    <xf numFmtId="43" fontId="2" fillId="3" borderId="3" xfId="1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43" fontId="9" fillId="0" borderId="1" xfId="1" applyFont="1" applyBorder="1"/>
    <xf numFmtId="0" fontId="2" fillId="0" borderId="9" xfId="0" applyFont="1" applyBorder="1"/>
    <xf numFmtId="43" fontId="10" fillId="0" borderId="9" xfId="1" applyFont="1" applyBorder="1"/>
    <xf numFmtId="0" fontId="0" fillId="0" borderId="0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43" fontId="9" fillId="0" borderId="9" xfId="1" applyFont="1" applyBorder="1"/>
    <xf numFmtId="0" fontId="2" fillId="6" borderId="8" xfId="0" applyFont="1" applyFill="1" applyBorder="1"/>
    <xf numFmtId="43" fontId="2" fillId="6" borderId="2" xfId="1" applyFont="1" applyFill="1" applyBorder="1"/>
    <xf numFmtId="0" fontId="2" fillId="6" borderId="11" xfId="0" applyFont="1" applyFill="1" applyBorder="1"/>
    <xf numFmtId="43" fontId="2" fillId="6" borderId="10" xfId="1" applyFont="1" applyFill="1" applyBorder="1"/>
    <xf numFmtId="0" fontId="2" fillId="6" borderId="12" xfId="0" applyFont="1" applyFill="1" applyBorder="1"/>
    <xf numFmtId="43" fontId="2" fillId="6" borderId="6" xfId="1" applyFont="1" applyFill="1" applyBorder="1"/>
    <xf numFmtId="43" fontId="2" fillId="6" borderId="3" xfId="1" applyFont="1" applyFill="1" applyBorder="1"/>
    <xf numFmtId="0" fontId="2" fillId="6" borderId="7" xfId="0" applyFont="1" applyFill="1" applyBorder="1"/>
    <xf numFmtId="43" fontId="2" fillId="4" borderId="3" xfId="0" applyNumberFormat="1" applyFont="1" applyFill="1" applyBorder="1"/>
    <xf numFmtId="0" fontId="8" fillId="7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4" fillId="2" borderId="16" xfId="0" applyFont="1" applyFill="1" applyBorder="1" applyAlignment="1">
      <alignment vertical="center" wrapText="1"/>
    </xf>
    <xf numFmtId="6" fontId="4" fillId="2" borderId="16" xfId="0" applyNumberFormat="1" applyFont="1" applyFill="1" applyBorder="1" applyAlignment="1">
      <alignment horizontal="right" vertical="center"/>
    </xf>
    <xf numFmtId="0" fontId="4" fillId="0" borderId="16" xfId="0" applyFont="1" applyBorder="1" applyAlignment="1">
      <alignment vertical="center" wrapText="1"/>
    </xf>
    <xf numFmtId="0" fontId="5" fillId="2" borderId="16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 wrapText="1"/>
    </xf>
    <xf numFmtId="0" fontId="5" fillId="8" borderId="16" xfId="0" applyFont="1" applyFill="1" applyBorder="1" applyAlignment="1">
      <alignment horizontal="right" vertical="center"/>
    </xf>
    <xf numFmtId="6" fontId="5" fillId="8" borderId="16" xfId="0" applyNumberFormat="1" applyFont="1" applyFill="1" applyBorder="1" applyAlignment="1">
      <alignment horizontal="right" vertical="center"/>
    </xf>
    <xf numFmtId="0" fontId="11" fillId="8" borderId="16" xfId="0" applyFont="1" applyFill="1" applyBorder="1"/>
    <xf numFmtId="0" fontId="2" fillId="6" borderId="0" xfId="0" applyFont="1" applyFill="1" applyBorder="1"/>
    <xf numFmtId="0" fontId="0" fillId="0" borderId="0" xfId="0" applyFont="1"/>
    <xf numFmtId="0" fontId="2" fillId="0" borderId="1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14" xfId="0" applyFont="1" applyBorder="1" applyAlignment="1">
      <alignment horizontal="center"/>
    </xf>
    <xf numFmtId="43" fontId="0" fillId="0" borderId="1" xfId="1" applyFont="1" applyBorder="1"/>
    <xf numFmtId="43" fontId="0" fillId="0" borderId="14" xfId="1" applyFont="1" applyBorder="1"/>
    <xf numFmtId="43" fontId="0" fillId="0" borderId="2" xfId="1" applyFont="1" applyBorder="1"/>
    <xf numFmtId="0" fontId="0" fillId="0" borderId="9" xfId="0" applyFont="1" applyBorder="1" applyAlignment="1">
      <alignment horizontal="center"/>
    </xf>
    <xf numFmtId="0" fontId="0" fillId="0" borderId="9" xfId="0" applyFont="1" applyBorder="1"/>
    <xf numFmtId="43" fontId="0" fillId="0" borderId="9" xfId="1" applyFont="1" applyBorder="1"/>
    <xf numFmtId="43" fontId="0" fillId="0" borderId="0" xfId="1" applyFont="1" applyBorder="1"/>
    <xf numFmtId="43" fontId="0" fillId="0" borderId="10" xfId="1" applyFont="1" applyBorder="1"/>
    <xf numFmtId="0" fontId="0" fillId="0" borderId="3" xfId="0" applyFont="1" applyBorder="1" applyAlignment="1">
      <alignment horizontal="center"/>
    </xf>
    <xf numFmtId="0" fontId="2" fillId="0" borderId="3" xfId="0" applyFont="1" applyBorder="1"/>
    <xf numFmtId="0" fontId="0" fillId="0" borderId="13" xfId="0" applyFont="1" applyBorder="1" applyAlignment="1">
      <alignment horizontal="center"/>
    </xf>
    <xf numFmtId="43" fontId="0" fillId="0" borderId="3" xfId="1" applyFont="1" applyBorder="1"/>
    <xf numFmtId="43" fontId="0" fillId="0" borderId="13" xfId="1" applyFont="1" applyBorder="1"/>
    <xf numFmtId="43" fontId="0" fillId="0" borderId="4" xfId="1" applyFont="1" applyBorder="1"/>
    <xf numFmtId="0" fontId="0" fillId="6" borderId="1" xfId="0" applyFont="1" applyFill="1" applyBorder="1" applyAlignment="1">
      <alignment horizontal="center"/>
    </xf>
    <xf numFmtId="0" fontId="0" fillId="6" borderId="2" xfId="0" applyFont="1" applyFill="1" applyBorder="1" applyAlignment="1">
      <alignment horizontal="center"/>
    </xf>
    <xf numFmtId="43" fontId="0" fillId="6" borderId="1" xfId="1" applyFont="1" applyFill="1" applyBorder="1"/>
    <xf numFmtId="43" fontId="0" fillId="6" borderId="8" xfId="1" applyFont="1" applyFill="1" applyBorder="1"/>
    <xf numFmtId="43" fontId="0" fillId="6" borderId="14" xfId="1" applyFont="1" applyFill="1" applyBorder="1" applyAlignment="1">
      <alignment horizontal="center"/>
    </xf>
    <xf numFmtId="0" fontId="0" fillId="6" borderId="9" xfId="0" applyFont="1" applyFill="1" applyBorder="1" applyAlignment="1">
      <alignment horizontal="center"/>
    </xf>
    <xf numFmtId="0" fontId="0" fillId="6" borderId="10" xfId="0" applyFont="1" applyFill="1" applyBorder="1" applyAlignment="1">
      <alignment horizontal="center"/>
    </xf>
    <xf numFmtId="43" fontId="0" fillId="6" borderId="9" xfId="1" applyFont="1" applyFill="1" applyBorder="1"/>
    <xf numFmtId="43" fontId="0" fillId="6" borderId="11" xfId="1" applyFont="1" applyFill="1" applyBorder="1"/>
    <xf numFmtId="43" fontId="0" fillId="6" borderId="0" xfId="1" applyFont="1" applyFill="1" applyBorder="1" applyAlignment="1">
      <alignment horizontal="center"/>
    </xf>
    <xf numFmtId="0" fontId="0" fillId="6" borderId="5" xfId="0" applyFont="1" applyFill="1" applyBorder="1" applyAlignment="1">
      <alignment horizontal="center"/>
    </xf>
    <xf numFmtId="0" fontId="0" fillId="6" borderId="6" xfId="0" applyFont="1" applyFill="1" applyBorder="1" applyAlignment="1">
      <alignment horizontal="center"/>
    </xf>
    <xf numFmtId="43" fontId="0" fillId="6" borderId="5" xfId="1" applyFont="1" applyFill="1" applyBorder="1"/>
    <xf numFmtId="43" fontId="0" fillId="6" borderId="12" xfId="1" applyFont="1" applyFill="1" applyBorder="1"/>
    <xf numFmtId="43" fontId="0" fillId="6" borderId="15" xfId="1" applyFont="1" applyFill="1" applyBorder="1" applyAlignment="1">
      <alignment horizontal="center"/>
    </xf>
    <xf numFmtId="164" fontId="0" fillId="0" borderId="0" xfId="0" applyNumberFormat="1" applyFont="1"/>
    <xf numFmtId="0" fontId="0" fillId="0" borderId="13" xfId="0" applyFont="1" applyBorder="1"/>
    <xf numFmtId="9" fontId="2" fillId="0" borderId="3" xfId="0" applyNumberFormat="1" applyFont="1" applyBorder="1"/>
    <xf numFmtId="43" fontId="2" fillId="4" borderId="3" xfId="1" applyFont="1" applyFill="1" applyBorder="1" applyAlignment="1">
      <alignment horizontal="center"/>
    </xf>
    <xf numFmtId="0" fontId="2" fillId="4" borderId="7" xfId="0" applyFont="1" applyFill="1" applyBorder="1" applyAlignment="1">
      <alignment horizontal="right"/>
    </xf>
    <xf numFmtId="43" fontId="0" fillId="4" borderId="3" xfId="0" applyNumberFormat="1" applyFont="1" applyFill="1" applyBorder="1"/>
    <xf numFmtId="43" fontId="10" fillId="0" borderId="1" xfId="1" applyFont="1" applyBorder="1" applyAlignment="1">
      <alignment horizontal="center"/>
    </xf>
    <xf numFmtId="165" fontId="0" fillId="0" borderId="14" xfId="0" applyNumberFormat="1" applyFont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165" fontId="0" fillId="0" borderId="13" xfId="0" applyNumberFormat="1" applyFont="1" applyBorder="1" applyAlignment="1">
      <alignment horizontal="center"/>
    </xf>
    <xf numFmtId="165" fontId="0" fillId="6" borderId="1" xfId="0" applyNumberFormat="1" applyFont="1" applyFill="1" applyBorder="1" applyAlignment="1">
      <alignment horizontal="center"/>
    </xf>
    <xf numFmtId="165" fontId="0" fillId="6" borderId="9" xfId="0" applyNumberFormat="1" applyFont="1" applyFill="1" applyBorder="1" applyAlignment="1">
      <alignment horizontal="center"/>
    </xf>
    <xf numFmtId="165" fontId="0" fillId="6" borderId="5" xfId="0" applyNumberFormat="1" applyFont="1" applyFill="1" applyBorder="1" applyAlignment="1">
      <alignment horizontal="center"/>
    </xf>
    <xf numFmtId="165" fontId="0" fillId="0" borderId="0" xfId="0" applyNumberFormat="1" applyFont="1" applyAlignment="1">
      <alignment horizontal="center"/>
    </xf>
    <xf numFmtId="165" fontId="2" fillId="4" borderId="3" xfId="1" applyNumberFormat="1" applyFont="1" applyFill="1" applyBorder="1" applyAlignment="1">
      <alignment horizontal="center"/>
    </xf>
    <xf numFmtId="165" fontId="0" fillId="4" borderId="13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24"/>
  <sheetViews>
    <sheetView workbookViewId="0">
      <selection activeCell="K11" sqref="K11"/>
    </sheetView>
  </sheetViews>
  <sheetFormatPr baseColWidth="10" defaultColWidth="10.7109375" defaultRowHeight="15" x14ac:dyDescent="0.25"/>
  <cols>
    <col min="2" max="2" width="19" bestFit="1" customWidth="1"/>
    <col min="3" max="3" width="17.85546875" customWidth="1"/>
    <col min="4" max="4" width="45.85546875" customWidth="1"/>
  </cols>
  <sheetData>
    <row r="3" spans="2:4" x14ac:dyDescent="0.25">
      <c r="B3" s="4" t="s">
        <v>0</v>
      </c>
      <c r="C3" s="2"/>
      <c r="D3" s="2"/>
    </row>
    <row r="4" spans="2:4" x14ac:dyDescent="0.25">
      <c r="B4" s="1"/>
      <c r="C4" s="1"/>
      <c r="D4" s="3"/>
    </row>
    <row r="5" spans="2:4" ht="25.5" x14ac:dyDescent="0.25">
      <c r="B5" s="52" t="s">
        <v>1</v>
      </c>
      <c r="C5" s="53" t="s">
        <v>2</v>
      </c>
      <c r="D5" s="48" t="s">
        <v>3</v>
      </c>
    </row>
    <row r="6" spans="2:4" ht="25.5" x14ac:dyDescent="0.25">
      <c r="B6" s="49" t="s">
        <v>4</v>
      </c>
      <c r="C6" s="50"/>
      <c r="D6" s="51" t="s">
        <v>5</v>
      </c>
    </row>
    <row r="7" spans="2:4" ht="25.5" x14ac:dyDescent="0.25">
      <c r="B7" s="49" t="s">
        <v>6</v>
      </c>
      <c r="C7" s="50"/>
      <c r="D7" s="51" t="s">
        <v>7</v>
      </c>
    </row>
    <row r="8" spans="2:4" ht="25.5" x14ac:dyDescent="0.25">
      <c r="B8" s="49" t="s">
        <v>8</v>
      </c>
      <c r="C8" s="50"/>
      <c r="D8" s="51" t="s">
        <v>9</v>
      </c>
    </row>
    <row r="9" spans="2:4" ht="25.5" x14ac:dyDescent="0.25">
      <c r="B9" s="49" t="s">
        <v>10</v>
      </c>
      <c r="C9" s="50"/>
      <c r="D9" s="51" t="s">
        <v>11</v>
      </c>
    </row>
    <row r="10" spans="2:4" ht="25.5" x14ac:dyDescent="0.25">
      <c r="B10" s="49" t="s">
        <v>12</v>
      </c>
      <c r="C10" s="50"/>
      <c r="D10" s="51" t="s">
        <v>13</v>
      </c>
    </row>
    <row r="11" spans="2:4" ht="38.25" x14ac:dyDescent="0.25">
      <c r="B11" s="49" t="s">
        <v>14</v>
      </c>
      <c r="C11" s="50"/>
      <c r="D11" s="51" t="s">
        <v>15</v>
      </c>
    </row>
    <row r="12" spans="2:4" x14ac:dyDescent="0.25">
      <c r="B12" s="49" t="s">
        <v>16</v>
      </c>
      <c r="C12" s="50"/>
      <c r="D12" s="51" t="s">
        <v>11</v>
      </c>
    </row>
    <row r="13" spans="2:4" ht="25.5" x14ac:dyDescent="0.25">
      <c r="B13" s="49" t="s">
        <v>17</v>
      </c>
      <c r="C13" s="50"/>
      <c r="D13" s="51" t="s">
        <v>18</v>
      </c>
    </row>
    <row r="14" spans="2:4" ht="25.5" x14ac:dyDescent="0.25">
      <c r="B14" s="49" t="s">
        <v>19</v>
      </c>
      <c r="C14" s="50"/>
      <c r="D14" s="51" t="s">
        <v>20</v>
      </c>
    </row>
    <row r="15" spans="2:4" x14ac:dyDescent="0.25">
      <c r="B15" s="49" t="s">
        <v>21</v>
      </c>
      <c r="C15" s="50"/>
      <c r="D15" s="51" t="s">
        <v>22</v>
      </c>
    </row>
    <row r="16" spans="2:4" ht="25.5" x14ac:dyDescent="0.25">
      <c r="B16" s="49" t="s">
        <v>23</v>
      </c>
      <c r="C16" s="50"/>
      <c r="D16" s="51" t="s">
        <v>24</v>
      </c>
    </row>
    <row r="17" spans="2:4" ht="25.5" x14ac:dyDescent="0.25">
      <c r="B17" s="49" t="s">
        <v>25</v>
      </c>
      <c r="C17" s="50"/>
      <c r="D17" s="51" t="s">
        <v>24</v>
      </c>
    </row>
    <row r="18" spans="2:4" ht="25.5" x14ac:dyDescent="0.25">
      <c r="B18" s="49" t="s">
        <v>26</v>
      </c>
      <c r="C18" s="50"/>
      <c r="D18" s="51" t="s">
        <v>27</v>
      </c>
    </row>
    <row r="19" spans="2:4" x14ac:dyDescent="0.25">
      <c r="B19" s="49" t="s">
        <v>28</v>
      </c>
      <c r="C19" s="50"/>
      <c r="D19" s="51" t="s">
        <v>29</v>
      </c>
    </row>
    <row r="20" spans="2:4" ht="25.5" x14ac:dyDescent="0.25">
      <c r="B20" s="49" t="s">
        <v>30</v>
      </c>
      <c r="C20" s="50"/>
      <c r="D20" s="51" t="s">
        <v>31</v>
      </c>
    </row>
    <row r="21" spans="2:4" ht="25.5" x14ac:dyDescent="0.25">
      <c r="B21" s="49" t="s">
        <v>32</v>
      </c>
      <c r="C21" s="50"/>
      <c r="D21" s="51" t="s">
        <v>33</v>
      </c>
    </row>
    <row r="22" spans="2:4" ht="25.5" x14ac:dyDescent="0.25">
      <c r="B22" s="49" t="s">
        <v>34</v>
      </c>
      <c r="C22" s="50"/>
      <c r="D22" s="51" t="s">
        <v>35</v>
      </c>
    </row>
    <row r="23" spans="2:4" x14ac:dyDescent="0.25">
      <c r="B23" s="49" t="s">
        <v>36</v>
      </c>
      <c r="C23" s="50"/>
      <c r="D23" s="51" t="s">
        <v>37</v>
      </c>
    </row>
    <row r="24" spans="2:4" x14ac:dyDescent="0.25">
      <c r="B24" s="54" t="s">
        <v>38</v>
      </c>
      <c r="C24" s="55"/>
      <c r="D24" s="5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4"/>
  <sheetViews>
    <sheetView workbookViewId="0">
      <selection activeCell="C30" sqref="C30"/>
    </sheetView>
  </sheetViews>
  <sheetFormatPr baseColWidth="10" defaultColWidth="10.7109375" defaultRowHeight="15" x14ac:dyDescent="0.25"/>
  <cols>
    <col min="2" max="2" width="43.5703125" customWidth="1"/>
    <col min="3" max="3" width="31.140625" customWidth="1"/>
    <col min="4" max="4" width="64.5703125" bestFit="1" customWidth="1"/>
  </cols>
  <sheetData>
    <row r="2" spans="2:4" ht="15.75" thickBot="1" x14ac:dyDescent="0.3"/>
    <row r="3" spans="2:4" ht="15.75" thickBot="1" x14ac:dyDescent="0.3">
      <c r="B3" s="5" t="s">
        <v>39</v>
      </c>
      <c r="C3" s="29" t="s">
        <v>71</v>
      </c>
      <c r="D3" s="6"/>
    </row>
    <row r="4" spans="2:4" ht="15.75" thickBot="1" x14ac:dyDescent="0.3">
      <c r="B4" s="28" t="s">
        <v>40</v>
      </c>
      <c r="C4" s="25">
        <f>SUM(C5:C12)</f>
        <v>0</v>
      </c>
      <c r="D4" s="8" t="s">
        <v>41</v>
      </c>
    </row>
    <row r="5" spans="2:4" x14ac:dyDescent="0.25">
      <c r="B5" s="26" t="s">
        <v>42</v>
      </c>
      <c r="C5" s="24"/>
      <c r="D5" s="11" t="s">
        <v>43</v>
      </c>
    </row>
    <row r="6" spans="2:4" x14ac:dyDescent="0.25">
      <c r="B6" s="26" t="s">
        <v>44</v>
      </c>
      <c r="C6" s="24"/>
      <c r="D6" s="11" t="s">
        <v>45</v>
      </c>
    </row>
    <row r="7" spans="2:4" x14ac:dyDescent="0.25">
      <c r="B7" s="26" t="s">
        <v>46</v>
      </c>
      <c r="C7" s="24"/>
      <c r="D7" s="11" t="s">
        <v>47</v>
      </c>
    </row>
    <row r="8" spans="2:4" x14ac:dyDescent="0.25">
      <c r="B8" s="26" t="s">
        <v>48</v>
      </c>
      <c r="C8" s="24"/>
      <c r="D8" s="11" t="s">
        <v>49</v>
      </c>
    </row>
    <row r="9" spans="2:4" x14ac:dyDescent="0.25">
      <c r="B9" s="26" t="s">
        <v>50</v>
      </c>
      <c r="C9" s="24"/>
      <c r="D9" s="13" t="s">
        <v>69</v>
      </c>
    </row>
    <row r="10" spans="2:4" x14ac:dyDescent="0.25">
      <c r="B10" s="26" t="s">
        <v>51</v>
      </c>
      <c r="C10" s="24"/>
      <c r="D10" s="11" t="s">
        <v>52</v>
      </c>
    </row>
    <row r="11" spans="2:4" x14ac:dyDescent="0.25">
      <c r="B11" s="26" t="s">
        <v>53</v>
      </c>
      <c r="C11" s="24"/>
      <c r="D11" s="11" t="s">
        <v>54</v>
      </c>
    </row>
    <row r="12" spans="2:4" ht="15.75" thickBot="1" x14ac:dyDescent="0.3">
      <c r="B12" s="27" t="s">
        <v>70</v>
      </c>
      <c r="C12" s="24"/>
      <c r="D12" s="11" t="s">
        <v>55</v>
      </c>
    </row>
    <row r="13" spans="2:4" ht="15.75" thickBot="1" x14ac:dyDescent="0.3">
      <c r="B13" s="14" t="s">
        <v>56</v>
      </c>
      <c r="C13" s="7">
        <f>SUM(C14:C21)</f>
        <v>0</v>
      </c>
      <c r="D13" s="8" t="s">
        <v>41</v>
      </c>
    </row>
    <row r="14" spans="2:4" x14ac:dyDescent="0.25">
      <c r="B14" s="9" t="s">
        <v>42</v>
      </c>
      <c r="C14" s="10"/>
      <c r="D14" s="11" t="s">
        <v>43</v>
      </c>
    </row>
    <row r="15" spans="2:4" x14ac:dyDescent="0.25">
      <c r="B15" s="12" t="s">
        <v>57</v>
      </c>
      <c r="C15" s="10"/>
      <c r="D15" s="11" t="s">
        <v>58</v>
      </c>
    </row>
    <row r="16" spans="2:4" x14ac:dyDescent="0.25">
      <c r="B16" s="12" t="s">
        <v>59</v>
      </c>
      <c r="C16" s="10"/>
      <c r="D16" s="11" t="s">
        <v>60</v>
      </c>
    </row>
    <row r="17" spans="2:4" x14ac:dyDescent="0.25">
      <c r="B17" s="12" t="s">
        <v>48</v>
      </c>
      <c r="C17" s="10"/>
      <c r="D17" s="11" t="s">
        <v>61</v>
      </c>
    </row>
    <row r="18" spans="2:4" x14ac:dyDescent="0.25">
      <c r="B18" s="12" t="s">
        <v>50</v>
      </c>
      <c r="C18" s="10"/>
      <c r="D18" s="11" t="s">
        <v>62</v>
      </c>
    </row>
    <row r="19" spans="2:4" x14ac:dyDescent="0.25">
      <c r="B19" s="12" t="s">
        <v>51</v>
      </c>
      <c r="C19" s="10"/>
      <c r="D19" s="11" t="s">
        <v>63</v>
      </c>
    </row>
    <row r="20" spans="2:4" x14ac:dyDescent="0.25">
      <c r="B20" s="12" t="s">
        <v>53</v>
      </c>
      <c r="C20" s="10"/>
      <c r="D20" s="11" t="s">
        <v>54</v>
      </c>
    </row>
    <row r="21" spans="2:4" ht="15.75" thickBot="1" x14ac:dyDescent="0.3">
      <c r="B21" s="27" t="s">
        <v>70</v>
      </c>
      <c r="C21" s="10"/>
      <c r="D21" s="11" t="s">
        <v>55</v>
      </c>
    </row>
    <row r="22" spans="2:4" ht="15.75" thickBot="1" x14ac:dyDescent="0.3">
      <c r="B22" s="15" t="s">
        <v>64</v>
      </c>
      <c r="C22" s="16"/>
      <c r="D22" s="17" t="s">
        <v>65</v>
      </c>
    </row>
    <row r="23" spans="2:4" x14ac:dyDescent="0.25">
      <c r="B23" s="18" t="s">
        <v>66</v>
      </c>
      <c r="C23" s="19"/>
      <c r="D23" s="20" t="s">
        <v>67</v>
      </c>
    </row>
    <row r="24" spans="2:4" ht="15.75" thickBot="1" x14ac:dyDescent="0.3">
      <c r="B24" s="21" t="s">
        <v>68</v>
      </c>
      <c r="C24" s="22"/>
      <c r="D24" s="23" t="s">
        <v>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M32"/>
  <sheetViews>
    <sheetView tabSelected="1" zoomScale="110" zoomScaleNormal="110" workbookViewId="0">
      <selection activeCell="J10" sqref="J10:J32"/>
    </sheetView>
  </sheetViews>
  <sheetFormatPr baseColWidth="10" defaultColWidth="10.7109375" defaultRowHeight="15" x14ac:dyDescent="0.25"/>
  <cols>
    <col min="3" max="3" width="29.28515625" bestFit="1" customWidth="1"/>
    <col min="6" max="6" width="15.7109375" bestFit="1" customWidth="1"/>
    <col min="9" max="9" width="16" customWidth="1"/>
    <col min="10" max="10" width="17.85546875" customWidth="1"/>
    <col min="11" max="12" width="18" bestFit="1" customWidth="1"/>
    <col min="13" max="13" width="17.28515625" bestFit="1" customWidth="1"/>
  </cols>
  <sheetData>
    <row r="6" spans="2:13" ht="15.75" thickBot="1" x14ac:dyDescent="0.3"/>
    <row r="7" spans="2:13" ht="15.75" thickBot="1" x14ac:dyDescent="0.3">
      <c r="B7" s="58"/>
      <c r="C7" s="111" t="s">
        <v>89</v>
      </c>
      <c r="D7" s="112"/>
      <c r="E7" s="112"/>
      <c r="F7" s="112"/>
      <c r="G7" s="112"/>
      <c r="H7" s="112"/>
      <c r="I7" s="112"/>
      <c r="J7" s="112"/>
      <c r="K7" s="113"/>
    </row>
    <row r="8" spans="2:13" ht="15.75" thickBot="1" x14ac:dyDescent="0.3">
      <c r="B8" s="58"/>
      <c r="C8" s="58"/>
      <c r="D8" s="58"/>
      <c r="E8" s="58"/>
      <c r="F8" s="58"/>
      <c r="G8" s="58"/>
      <c r="H8" s="58"/>
      <c r="I8" s="58"/>
      <c r="J8" s="58"/>
      <c r="K8" s="58"/>
    </row>
    <row r="9" spans="2:13" ht="45.75" thickBot="1" x14ac:dyDescent="0.3">
      <c r="B9" s="30" t="s">
        <v>72</v>
      </c>
      <c r="C9" s="31" t="s">
        <v>73</v>
      </c>
      <c r="D9" s="59" t="s">
        <v>74</v>
      </c>
      <c r="E9" s="31" t="s">
        <v>75</v>
      </c>
      <c r="F9" s="60" t="s">
        <v>90</v>
      </c>
      <c r="G9" s="61" t="s">
        <v>76</v>
      </c>
      <c r="H9" s="60" t="s">
        <v>91</v>
      </c>
      <c r="I9" s="62" t="s">
        <v>77</v>
      </c>
      <c r="J9" s="59" t="s">
        <v>78</v>
      </c>
      <c r="K9" s="47" t="s">
        <v>86</v>
      </c>
      <c r="L9" s="47" t="s">
        <v>87</v>
      </c>
      <c r="M9" s="47" t="s">
        <v>88</v>
      </c>
    </row>
    <row r="10" spans="2:13" x14ac:dyDescent="0.25">
      <c r="B10" s="63">
        <v>1</v>
      </c>
      <c r="C10" s="64" t="s">
        <v>79</v>
      </c>
      <c r="D10" s="65">
        <v>1</v>
      </c>
      <c r="E10" s="63">
        <v>1</v>
      </c>
      <c r="F10" s="66"/>
      <c r="G10" s="67"/>
      <c r="H10" s="66"/>
      <c r="I10" s="68">
        <f>ROUND(E10*G10+H10,2)</f>
        <v>0</v>
      </c>
      <c r="J10" s="102">
        <v>1.371</v>
      </c>
      <c r="K10" s="101">
        <f>ROUND((I10*J10)*10/12,2)</f>
        <v>0</v>
      </c>
      <c r="L10" s="101">
        <f>ROUND((I10*J10),2)</f>
        <v>0</v>
      </c>
      <c r="M10" s="101">
        <f>ROUND((I10*J10)*2/12,2)</f>
        <v>0</v>
      </c>
    </row>
    <row r="11" spans="2:13" x14ac:dyDescent="0.25">
      <c r="B11" s="69">
        <v>2</v>
      </c>
      <c r="C11" s="70" t="s">
        <v>80</v>
      </c>
      <c r="D11" s="35">
        <v>5</v>
      </c>
      <c r="E11" s="69">
        <v>1</v>
      </c>
      <c r="F11" s="71"/>
      <c r="G11" s="72"/>
      <c r="H11" s="71"/>
      <c r="I11" s="73">
        <f t="shared" ref="I11:I26" si="0">ROUND(E11*G11+H11,2)</f>
        <v>0</v>
      </c>
      <c r="J11" s="103">
        <v>1.371</v>
      </c>
      <c r="K11" s="34">
        <f t="shared" ref="K11:K26" si="1">ROUND((I11*J11)*10/12,2)</f>
        <v>0</v>
      </c>
      <c r="L11" s="34">
        <f t="shared" ref="L11:L26" si="2">ROUND((I11*J11),2)</f>
        <v>0</v>
      </c>
      <c r="M11" s="34">
        <f t="shared" ref="M11:M26" si="3">ROUND((I11*J11)*2/12,2)</f>
        <v>0</v>
      </c>
    </row>
    <row r="12" spans="2:13" x14ac:dyDescent="0.25">
      <c r="B12" s="69">
        <v>3</v>
      </c>
      <c r="C12" s="70" t="s">
        <v>81</v>
      </c>
      <c r="D12" s="35">
        <v>2</v>
      </c>
      <c r="E12" s="69">
        <v>1</v>
      </c>
      <c r="F12" s="71"/>
      <c r="G12" s="72"/>
      <c r="H12" s="71"/>
      <c r="I12" s="73">
        <f t="shared" si="0"/>
        <v>0</v>
      </c>
      <c r="J12" s="103">
        <v>1.371</v>
      </c>
      <c r="K12" s="34">
        <f t="shared" si="1"/>
        <v>0</v>
      </c>
      <c r="L12" s="34">
        <f t="shared" si="2"/>
        <v>0</v>
      </c>
      <c r="M12" s="34">
        <f t="shared" si="3"/>
        <v>0</v>
      </c>
    </row>
    <row r="13" spans="2:13" ht="15.75" thickBot="1" x14ac:dyDescent="0.3">
      <c r="B13" s="69">
        <v>4</v>
      </c>
      <c r="C13" s="70" t="s">
        <v>92</v>
      </c>
      <c r="D13" s="35">
        <v>2</v>
      </c>
      <c r="E13" s="69">
        <v>1</v>
      </c>
      <c r="F13" s="71"/>
      <c r="G13" s="72"/>
      <c r="H13" s="71"/>
      <c r="I13" s="73">
        <f t="shared" si="0"/>
        <v>0</v>
      </c>
      <c r="J13" s="103">
        <v>1.371</v>
      </c>
      <c r="K13" s="34">
        <f t="shared" si="1"/>
        <v>0</v>
      </c>
      <c r="L13" s="34">
        <f t="shared" si="2"/>
        <v>0</v>
      </c>
      <c r="M13" s="34">
        <f t="shared" si="3"/>
        <v>0</v>
      </c>
    </row>
    <row r="14" spans="2:13" ht="15.75" thickBot="1" x14ac:dyDescent="0.3">
      <c r="B14" s="74">
        <v>5</v>
      </c>
      <c r="C14" s="75" t="s">
        <v>82</v>
      </c>
      <c r="D14" s="76">
        <v>5</v>
      </c>
      <c r="E14" s="74">
        <v>3</v>
      </c>
      <c r="F14" s="77"/>
      <c r="G14" s="78"/>
      <c r="H14" s="77"/>
      <c r="I14" s="79">
        <f t="shared" si="0"/>
        <v>0</v>
      </c>
      <c r="J14" s="104">
        <v>1.371</v>
      </c>
      <c r="K14" s="32">
        <f t="shared" si="1"/>
        <v>0</v>
      </c>
      <c r="L14" s="32">
        <f t="shared" si="2"/>
        <v>0</v>
      </c>
      <c r="M14" s="32">
        <f t="shared" si="3"/>
        <v>0</v>
      </c>
    </row>
    <row r="15" spans="2:13" ht="15.75" thickBot="1" x14ac:dyDescent="0.3">
      <c r="B15" s="69">
        <v>6</v>
      </c>
      <c r="C15" s="33" t="s">
        <v>93</v>
      </c>
      <c r="D15" s="35">
        <v>6</v>
      </c>
      <c r="E15" s="69">
        <v>3</v>
      </c>
      <c r="F15" s="71"/>
      <c r="G15" s="72"/>
      <c r="H15" s="71"/>
      <c r="I15" s="73">
        <f t="shared" si="0"/>
        <v>0</v>
      </c>
      <c r="J15" s="103">
        <v>1.371</v>
      </c>
      <c r="K15" s="37">
        <f t="shared" si="1"/>
        <v>0</v>
      </c>
      <c r="L15" s="37">
        <f t="shared" si="2"/>
        <v>0</v>
      </c>
      <c r="M15" s="37">
        <f t="shared" si="3"/>
        <v>0</v>
      </c>
    </row>
    <row r="16" spans="2:13" x14ac:dyDescent="0.25">
      <c r="B16" s="63">
        <v>7</v>
      </c>
      <c r="C16" s="38" t="s">
        <v>94</v>
      </c>
      <c r="D16" s="80">
        <v>6</v>
      </c>
      <c r="E16" s="81">
        <v>1</v>
      </c>
      <c r="F16" s="82"/>
      <c r="G16" s="83"/>
      <c r="H16" s="82"/>
      <c r="I16" s="84">
        <f t="shared" si="0"/>
        <v>0</v>
      </c>
      <c r="J16" s="105">
        <v>1.371</v>
      </c>
      <c r="K16" s="39">
        <f t="shared" si="1"/>
        <v>0</v>
      </c>
      <c r="L16" s="39">
        <f t="shared" si="2"/>
        <v>0</v>
      </c>
      <c r="M16" s="39">
        <f t="shared" si="3"/>
        <v>0</v>
      </c>
    </row>
    <row r="17" spans="2:13" x14ac:dyDescent="0.25">
      <c r="B17" s="69">
        <v>8</v>
      </c>
      <c r="C17" s="40" t="s">
        <v>95</v>
      </c>
      <c r="D17" s="85">
        <v>6</v>
      </c>
      <c r="E17" s="86">
        <v>1</v>
      </c>
      <c r="F17" s="87"/>
      <c r="G17" s="88"/>
      <c r="H17" s="87"/>
      <c r="I17" s="89">
        <f t="shared" si="0"/>
        <v>0</v>
      </c>
      <c r="J17" s="106">
        <v>1.371</v>
      </c>
      <c r="K17" s="41">
        <f t="shared" si="1"/>
        <v>0</v>
      </c>
      <c r="L17" s="41">
        <f t="shared" si="2"/>
        <v>0</v>
      </c>
      <c r="M17" s="41">
        <f t="shared" si="3"/>
        <v>0</v>
      </c>
    </row>
    <row r="18" spans="2:13" x14ac:dyDescent="0.25">
      <c r="B18" s="69">
        <v>9</v>
      </c>
      <c r="C18" s="40" t="s">
        <v>96</v>
      </c>
      <c r="D18" s="85">
        <v>6</v>
      </c>
      <c r="E18" s="86">
        <v>1</v>
      </c>
      <c r="F18" s="87"/>
      <c r="G18" s="88"/>
      <c r="H18" s="87"/>
      <c r="I18" s="89">
        <f t="shared" si="0"/>
        <v>0</v>
      </c>
      <c r="J18" s="106">
        <v>1.371</v>
      </c>
      <c r="K18" s="41">
        <f t="shared" si="1"/>
        <v>0</v>
      </c>
      <c r="L18" s="41">
        <f t="shared" si="2"/>
        <v>0</v>
      </c>
      <c r="M18" s="41">
        <f t="shared" si="3"/>
        <v>0</v>
      </c>
    </row>
    <row r="19" spans="2:13" x14ac:dyDescent="0.25">
      <c r="B19" s="69">
        <v>10</v>
      </c>
      <c r="C19" s="40" t="s">
        <v>97</v>
      </c>
      <c r="D19" s="85">
        <v>6</v>
      </c>
      <c r="E19" s="86">
        <v>1</v>
      </c>
      <c r="F19" s="87"/>
      <c r="G19" s="88"/>
      <c r="H19" s="87"/>
      <c r="I19" s="89">
        <f t="shared" si="0"/>
        <v>0</v>
      </c>
      <c r="J19" s="106">
        <v>1.371</v>
      </c>
      <c r="K19" s="41">
        <f t="shared" si="1"/>
        <v>0</v>
      </c>
      <c r="L19" s="41">
        <f t="shared" si="2"/>
        <v>0</v>
      </c>
      <c r="M19" s="41">
        <f t="shared" si="3"/>
        <v>0</v>
      </c>
    </row>
    <row r="20" spans="2:13" x14ac:dyDescent="0.25">
      <c r="B20" s="69">
        <v>11</v>
      </c>
      <c r="C20" s="40" t="s">
        <v>98</v>
      </c>
      <c r="D20" s="85">
        <v>6</v>
      </c>
      <c r="E20" s="86">
        <v>1</v>
      </c>
      <c r="F20" s="87"/>
      <c r="G20" s="88"/>
      <c r="H20" s="87"/>
      <c r="I20" s="89">
        <f t="shared" si="0"/>
        <v>0</v>
      </c>
      <c r="J20" s="106">
        <v>1.371</v>
      </c>
      <c r="K20" s="41">
        <f t="shared" si="1"/>
        <v>0</v>
      </c>
      <c r="L20" s="41">
        <f t="shared" si="2"/>
        <v>0</v>
      </c>
      <c r="M20" s="41">
        <f t="shared" si="3"/>
        <v>0</v>
      </c>
    </row>
    <row r="21" spans="2:13" x14ac:dyDescent="0.25">
      <c r="B21" s="69">
        <v>12</v>
      </c>
      <c r="C21" s="40" t="s">
        <v>99</v>
      </c>
      <c r="D21" s="85">
        <v>6</v>
      </c>
      <c r="E21" s="86">
        <v>1</v>
      </c>
      <c r="F21" s="87"/>
      <c r="G21" s="88"/>
      <c r="H21" s="87"/>
      <c r="I21" s="89">
        <f t="shared" si="0"/>
        <v>0</v>
      </c>
      <c r="J21" s="106">
        <v>1.371</v>
      </c>
      <c r="K21" s="41">
        <f t="shared" si="1"/>
        <v>0</v>
      </c>
      <c r="L21" s="41">
        <f t="shared" si="2"/>
        <v>0</v>
      </c>
      <c r="M21" s="41">
        <f t="shared" si="3"/>
        <v>0</v>
      </c>
    </row>
    <row r="22" spans="2:13" x14ac:dyDescent="0.25">
      <c r="B22" s="69">
        <v>13</v>
      </c>
      <c r="C22" s="40" t="s">
        <v>100</v>
      </c>
      <c r="D22" s="85">
        <v>6</v>
      </c>
      <c r="E22" s="86">
        <v>1</v>
      </c>
      <c r="F22" s="87"/>
      <c r="G22" s="88"/>
      <c r="H22" s="87"/>
      <c r="I22" s="89">
        <f t="shared" si="0"/>
        <v>0</v>
      </c>
      <c r="J22" s="106">
        <v>1.371</v>
      </c>
      <c r="K22" s="41">
        <f t="shared" si="1"/>
        <v>0</v>
      </c>
      <c r="L22" s="41">
        <f t="shared" si="2"/>
        <v>0</v>
      </c>
      <c r="M22" s="41">
        <f t="shared" si="3"/>
        <v>0</v>
      </c>
    </row>
    <row r="23" spans="2:13" x14ac:dyDescent="0.25">
      <c r="B23" s="69">
        <v>14</v>
      </c>
      <c r="C23" s="40" t="s">
        <v>101</v>
      </c>
      <c r="D23" s="85">
        <v>6</v>
      </c>
      <c r="E23" s="86">
        <v>1</v>
      </c>
      <c r="F23" s="87"/>
      <c r="G23" s="88"/>
      <c r="H23" s="87"/>
      <c r="I23" s="89">
        <f t="shared" si="0"/>
        <v>0</v>
      </c>
      <c r="J23" s="106">
        <v>1.371</v>
      </c>
      <c r="K23" s="41">
        <f t="shared" si="1"/>
        <v>0</v>
      </c>
      <c r="L23" s="41">
        <f t="shared" si="2"/>
        <v>0</v>
      </c>
      <c r="M23" s="41">
        <f t="shared" si="3"/>
        <v>0</v>
      </c>
    </row>
    <row r="24" spans="2:13" x14ac:dyDescent="0.25">
      <c r="B24" s="69">
        <v>15</v>
      </c>
      <c r="C24" s="40" t="s">
        <v>102</v>
      </c>
      <c r="D24" s="85">
        <v>6</v>
      </c>
      <c r="E24" s="86">
        <v>1</v>
      </c>
      <c r="F24" s="87"/>
      <c r="G24" s="88"/>
      <c r="H24" s="87"/>
      <c r="I24" s="89">
        <f t="shared" si="0"/>
        <v>0</v>
      </c>
      <c r="J24" s="106">
        <v>1.371</v>
      </c>
      <c r="K24" s="41">
        <f t="shared" si="1"/>
        <v>0</v>
      </c>
      <c r="L24" s="41">
        <f t="shared" si="2"/>
        <v>0</v>
      </c>
      <c r="M24" s="41">
        <f t="shared" si="3"/>
        <v>0</v>
      </c>
    </row>
    <row r="25" spans="2:13" x14ac:dyDescent="0.25">
      <c r="B25" s="69">
        <v>16</v>
      </c>
      <c r="C25" s="40" t="s">
        <v>103</v>
      </c>
      <c r="D25" s="85">
        <v>6</v>
      </c>
      <c r="E25" s="86">
        <v>1</v>
      </c>
      <c r="F25" s="87"/>
      <c r="G25" s="88"/>
      <c r="H25" s="87"/>
      <c r="I25" s="89">
        <f t="shared" si="0"/>
        <v>0</v>
      </c>
      <c r="J25" s="106">
        <v>1.371</v>
      </c>
      <c r="K25" s="41">
        <f t="shared" si="1"/>
        <v>0</v>
      </c>
      <c r="L25" s="41">
        <f t="shared" si="2"/>
        <v>0</v>
      </c>
      <c r="M25" s="41">
        <f t="shared" si="3"/>
        <v>0</v>
      </c>
    </row>
    <row r="26" spans="2:13" ht="15.75" thickBot="1" x14ac:dyDescent="0.3">
      <c r="B26" s="36">
        <v>17</v>
      </c>
      <c r="C26" s="42" t="s">
        <v>104</v>
      </c>
      <c r="D26" s="90">
        <v>6</v>
      </c>
      <c r="E26" s="91">
        <v>1</v>
      </c>
      <c r="F26" s="92"/>
      <c r="G26" s="93"/>
      <c r="H26" s="92"/>
      <c r="I26" s="94">
        <f t="shared" si="0"/>
        <v>0</v>
      </c>
      <c r="J26" s="107">
        <v>1.371</v>
      </c>
      <c r="K26" s="43">
        <f t="shared" si="1"/>
        <v>0</v>
      </c>
      <c r="L26" s="43">
        <f t="shared" si="2"/>
        <v>0</v>
      </c>
      <c r="M26" s="43">
        <f t="shared" si="3"/>
        <v>0</v>
      </c>
    </row>
    <row r="27" spans="2:13" ht="15.75" thickBot="1" x14ac:dyDescent="0.3">
      <c r="B27" s="58"/>
      <c r="C27" s="58"/>
      <c r="D27" s="58"/>
      <c r="E27" s="58"/>
      <c r="F27" s="58"/>
      <c r="G27" s="95"/>
      <c r="H27" s="95"/>
      <c r="I27" s="58"/>
      <c r="J27" s="103"/>
    </row>
    <row r="28" spans="2:13" ht="15.75" thickBot="1" x14ac:dyDescent="0.3">
      <c r="B28" s="58"/>
      <c r="C28" s="45" t="s">
        <v>83</v>
      </c>
      <c r="D28" s="96"/>
      <c r="E28" s="44">
        <f>SUM(E14:E27)</f>
        <v>17</v>
      </c>
      <c r="F28" s="96"/>
      <c r="G28" s="96"/>
      <c r="H28" s="96"/>
      <c r="I28" s="96"/>
      <c r="J28" s="104"/>
      <c r="K28" s="44">
        <f>SUM(K10:K27)</f>
        <v>0</v>
      </c>
      <c r="L28" s="44">
        <f>SUM(L10:L27)</f>
        <v>0</v>
      </c>
      <c r="M28" s="44">
        <f>SUM(M10:M27)</f>
        <v>0</v>
      </c>
    </row>
    <row r="29" spans="2:13" ht="15.75" thickBot="1" x14ac:dyDescent="0.3">
      <c r="B29" s="58"/>
      <c r="C29" s="58"/>
      <c r="D29" s="58"/>
      <c r="E29" s="58"/>
      <c r="F29" s="58"/>
      <c r="G29" s="58"/>
      <c r="H29" s="58"/>
      <c r="I29" s="44">
        <f>SUM(L14:L26)</f>
        <v>0</v>
      </c>
      <c r="J29" s="108"/>
      <c r="K29" s="58"/>
    </row>
    <row r="30" spans="2:13" ht="15.75" thickBot="1" x14ac:dyDescent="0.3">
      <c r="B30" s="58"/>
      <c r="C30" s="57" t="s">
        <v>84</v>
      </c>
      <c r="D30" s="58"/>
      <c r="E30" s="58"/>
      <c r="F30" s="58"/>
      <c r="H30" s="97">
        <v>0.1</v>
      </c>
      <c r="I30" s="98">
        <f>I29*H30</f>
        <v>0</v>
      </c>
      <c r="J30" s="109">
        <v>1.371</v>
      </c>
      <c r="K30" s="98">
        <f>I30*J30*10/12</f>
        <v>0</v>
      </c>
      <c r="L30" s="98">
        <f>I30*J30</f>
        <v>0</v>
      </c>
      <c r="M30" s="98">
        <f>I30*J30*2/12</f>
        <v>0</v>
      </c>
    </row>
    <row r="31" spans="2:13" ht="15.75" thickBot="1" x14ac:dyDescent="0.3">
      <c r="B31" s="58"/>
      <c r="C31" s="57" t="s">
        <v>105</v>
      </c>
      <c r="D31" s="58"/>
      <c r="E31" s="58"/>
      <c r="F31" s="58"/>
      <c r="H31" s="97">
        <v>7.0000000000000007E-2</v>
      </c>
      <c r="I31" s="98">
        <f>I29*H31</f>
        <v>0</v>
      </c>
      <c r="J31" s="109">
        <v>1.371</v>
      </c>
      <c r="K31" s="98">
        <f>I31*J31*10/12</f>
        <v>0</v>
      </c>
      <c r="L31" s="98">
        <f>I31*J31</f>
        <v>0</v>
      </c>
      <c r="M31" s="98">
        <f>I31*J31*2/12</f>
        <v>0</v>
      </c>
    </row>
    <row r="32" spans="2:13" ht="15.75" thickBot="1" x14ac:dyDescent="0.3">
      <c r="B32" s="58"/>
      <c r="C32" s="58"/>
      <c r="D32" s="58"/>
      <c r="E32" s="58"/>
      <c r="F32" s="58"/>
      <c r="H32" s="99" t="s">
        <v>85</v>
      </c>
      <c r="I32" s="100"/>
      <c r="J32" s="110"/>
      <c r="K32" s="46">
        <f>K28+K30+K31</f>
        <v>0</v>
      </c>
      <c r="L32" s="46">
        <f t="shared" ref="L32:M32" si="4">L28+L30+L31</f>
        <v>0</v>
      </c>
      <c r="M32" s="46">
        <f t="shared" si="4"/>
        <v>0</v>
      </c>
    </row>
  </sheetData>
  <mergeCells count="1">
    <mergeCell ref="C7:K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F54E4B36C36274EB8957969DBEAF64B" ma:contentTypeVersion="13" ma:contentTypeDescription="Crear nuevo documento." ma:contentTypeScope="" ma:versionID="9f6664aee999fcbab93986f585f10d52">
  <xsd:schema xmlns:xsd="http://www.w3.org/2001/XMLSchema" xmlns:xs="http://www.w3.org/2001/XMLSchema" xmlns:p="http://schemas.microsoft.com/office/2006/metadata/properties" xmlns:ns3="a4fb03c5-d96b-4c7b-97b9-cd13513e01fe" xmlns:ns4="e6ae36b2-de68-4f8f-882c-b38a1efcba57" targetNamespace="http://schemas.microsoft.com/office/2006/metadata/properties" ma:root="true" ma:fieldsID="9294ab9d4633301bff5e35e16f05ff6b" ns3:_="" ns4:_="">
    <xsd:import namespace="a4fb03c5-d96b-4c7b-97b9-cd13513e01fe"/>
    <xsd:import namespace="e6ae36b2-de68-4f8f-882c-b38a1efcba5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fb03c5-d96b-4c7b-97b9-cd13513e01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ae36b2-de68-4f8f-882c-b38a1efcba5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4fb03c5-d96b-4c7b-97b9-cd13513e01fe" xsi:nil="true"/>
  </documentManagement>
</p:properties>
</file>

<file path=customXml/itemProps1.xml><?xml version="1.0" encoding="utf-8"?>
<ds:datastoreItem xmlns:ds="http://schemas.openxmlformats.org/officeDocument/2006/customXml" ds:itemID="{2E41CDE0-2C6C-4F4E-A839-ABBEF73F1B6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9C7D026-13DE-42DF-9483-5733D1E0B2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fb03c5-d96b-4c7b-97b9-cd13513e01fe"/>
    <ds:schemaRef ds:uri="e6ae36b2-de68-4f8f-882c-b38a1efcba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BFC46C1-5AB3-4247-994A-E0DEC87C0953}">
  <ds:schemaRefs>
    <ds:schemaRef ds:uri="http://purl.org/dc/elements/1.1/"/>
    <ds:schemaRef ds:uri="http://schemas.microsoft.com/office/2006/metadata/properties"/>
    <ds:schemaRef ds:uri="e6ae36b2-de68-4f8f-882c-b38a1efcba57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a4fb03c5-d96b-4c7b-97b9-cd13513e01fe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plantilla subcontratos</vt:lpstr>
      <vt:lpstr>Plantilla Materiales </vt:lpstr>
      <vt:lpstr>Mano de Obra V2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Madrid Digital</cp:lastModifiedBy>
  <dcterms:created xsi:type="dcterms:W3CDTF">2024-05-30T06:46:45Z</dcterms:created>
  <dcterms:modified xsi:type="dcterms:W3CDTF">2025-01-09T09:01:50Z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0x010100FF54E4B36C36274EB8957969DBEAF64B</vt:lpwstr>
  </property>
</Properties>
</file>