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atrimonio Historico de Metro\Datos\SOLICITUDES DE CONTRATACIÓN\SC 6000011474 ATENCIÓN MUSEOS 2024\Pliegos definitivos\"/>
    </mc:Choice>
  </mc:AlternateContent>
  <xr:revisionPtr revIDLastSave="0" documentId="13_ncr:1_{0BCF0B64-C8E5-4544-9F7D-A69CD0EED685}" xr6:coauthVersionLast="47" xr6:coauthVersionMax="47" xr10:uidLastSave="{00000000-0000-0000-0000-000000000000}"/>
  <workbookProtection lockStructure="1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G17" i="1"/>
  <c r="I14" i="1"/>
  <c r="I15" i="1"/>
  <c r="I16" i="1"/>
  <c r="G14" i="1"/>
  <c r="G15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<sst xmlns="http://schemas.openxmlformats.org/spreadsheetml/2006/main" count="53" uniqueCount="46">
  <si>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</si>
  <si>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</si>
  <si>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</si>
  <si>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</si>
  <si>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</si>
  <si>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</si>
  <si>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</si>
  <si>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</si>
  <si>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</si>
  <si>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</si>
  <si>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</si>
  <si>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</si>
  <si>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</si>
  <si>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</si>
  <si>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</si>
  <si>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</si>
  <si>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</si>
  <si>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</si>
  <si>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</si>
  <si>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</si>
  <si>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</si>
  <si>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</si>
  <si>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</si>
  <si>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</si>
  <si>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</si>
  <si>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</si>
  <si>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</si>
  <si>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</si>
  <si>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</si>
  <si>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</si>
  <si>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</si>
  <si>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</si>
  <si>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</si>
  <si>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ATENCIÓN AL PÚBLIO EN ESPACIOS HISTÓRICOS, EXPOSITIVOS DE METRO DE MADRID</t>
  </si>
  <si>
    <t>T1</t>
  </si>
  <si>
    <t>C1</t>
  </si>
  <si>
    <t>UC01</t>
  </si>
  <si>
    <t>UC02</t>
  </si>
  <si>
    <t>UC03</t>
  </si>
  <si>
    <t>UC04</t>
  </si>
  <si>
    <t>HORAS INFORMADOR</t>
  </si>
  <si>
    <t>HORAS CONTROLADOR</t>
  </si>
  <si>
    <t>HORAS AUXILIAR SERVICIOS GENERALES</t>
  </si>
  <si>
    <t>OTROS</t>
  </si>
  <si>
    <t>CANTIDAD</t>
  </si>
  <si>
    <t>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</si>
</sst>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0" fontId="5" fillId="0" borderId="0" xfId="0" applyFont="1" applyAlignment="1">
      <alignment wrapText="1"/>
    </xf>
    <xf numFmtId="4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1" fontId="0" fillId="0" borderId="0" xfId="0" applyNumberFormat="1" applyFont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4" fontId="0" fillId="4" borderId="0" xfId="0" applyNumberFormat="1" applyFill="1" applyProtection="1"/>
    <xf numFmtId="3" fontId="6" fillId="0" borderId="0" xfId="0" applyNumberFormat="1" applyFont="1" applyBorder="1" applyAlignment="1">
      <alignment horizontal="center" vertical="center" wrapText="1"/>
    </xf>
    <xf numFmtId="4" fontId="3" fillId="4" borderId="0" xfId="0" applyNumberFormat="1" applyFont="1" applyFill="1" applyProtection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"/>
  <sheetViews>
    <sheetView tabSelected="1" topLeftCell="A7" workbookViewId="0">
      <selection activeCell="F24" sqref="F2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10" customWidth="1"/>
    <col min="6" max="6" width="18" style="10" bestFit="1" customWidth="1"/>
    <col min="7" max="7" width="22.5546875" style="11" customWidth="1"/>
    <col min="8" max="8" width="19.6640625" bestFit="1" customWidth="1"/>
    <col min="9" max="9" width="18.6640625" style="10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9" t="s">
        <v>0</v>
      </c>
      <c r="H1" s="9" t="s">
        <v>1</v>
      </c>
    </row>
    <row r="2" spans="1:9" ht="15" thickBot="1" x14ac:dyDescent="0.35">
      <c r="A2" s="12" t="s">
        <v>2</v>
      </c>
      <c r="B2" s="8"/>
    </row>
    <row r="3" spans="1:9" ht="15" customHeight="1" thickBot="1" x14ac:dyDescent="0.35">
      <c r="A3" s="38" t="s">
        <v>3</v>
      </c>
      <c r="B3" s="39"/>
      <c r="C3" s="40"/>
      <c r="D3" s="13">
        <f>SUM(G:G)</f>
        <v>505839</v>
      </c>
      <c r="E3" s="38" t="s">
        <v>4</v>
      </c>
      <c r="F3" s="39"/>
      <c r="G3" s="40"/>
      <c r="H3" s="13">
        <f>SUM(I:I)</f>
        <v>0</v>
      </c>
    </row>
    <row r="4" spans="1:9" ht="15" customHeight="1" thickBot="1" x14ac:dyDescent="0.35">
      <c r="A4" s="14" t="s">
        <v>5</v>
      </c>
      <c r="B4" s="6"/>
      <c r="C4" s="15" t="s">
        <v>6</v>
      </c>
      <c r="D4" s="16">
        <f>ROUND($D$3*B4,2)</f>
        <v>0</v>
      </c>
      <c r="E4" s="17" t="s">
        <v>7</v>
      </c>
      <c r="F4" s="3"/>
      <c r="G4" s="15" t="s">
        <v>6</v>
      </c>
      <c r="H4" s="16">
        <f>ROUND($H$3*F4,2)</f>
        <v>0</v>
      </c>
    </row>
    <row r="5" spans="1:9" ht="15" thickBot="1" x14ac:dyDescent="0.35">
      <c r="A5" s="14" t="s">
        <v>8</v>
      </c>
      <c r="B5" s="6"/>
      <c r="C5" s="15" t="s">
        <v>9</v>
      </c>
      <c r="D5" s="16">
        <f>ROUND($D$3*B5,2)</f>
        <v>0</v>
      </c>
      <c r="E5" s="17" t="s">
        <v>10</v>
      </c>
      <c r="F5" s="3"/>
      <c r="G5" s="15" t="s">
        <v>9</v>
      </c>
      <c r="H5" s="16">
        <f>ROUND($H$3*F5,2)</f>
        <v>0</v>
      </c>
    </row>
    <row r="6" spans="1:9" ht="15" thickBot="1" x14ac:dyDescent="0.35">
      <c r="A6" s="41" t="s">
        <v>11</v>
      </c>
      <c r="B6" s="42"/>
      <c r="C6" s="43"/>
      <c r="D6" s="16">
        <f>SUM(D3,D4,D5)</f>
        <v>505839</v>
      </c>
      <c r="E6" s="41" t="s">
        <v>12</v>
      </c>
      <c r="F6" s="42"/>
      <c r="G6" s="43"/>
      <c r="H6" s="16">
        <f>SUM(H3,H4,H5)</f>
        <v>0</v>
      </c>
    </row>
    <row r="7" spans="1:9" ht="15" thickBot="1" x14ac:dyDescent="0.35">
      <c r="A7" s="18" t="s">
        <v>13</v>
      </c>
      <c r="B7" s="4"/>
      <c r="C7" s="15" t="s">
        <v>14</v>
      </c>
      <c r="D7" s="16">
        <f>ROUND($D$6*B7,2)</f>
        <v>0</v>
      </c>
      <c r="E7" s="19" t="s">
        <v>13</v>
      </c>
      <c r="F7" s="20">
        <f>B7</f>
        <v>0</v>
      </c>
      <c r="G7" s="15" t="s">
        <v>14</v>
      </c>
      <c r="H7" s="16">
        <f>ROUND($H$6*F7,2)</f>
        <v>0</v>
      </c>
    </row>
    <row r="8" spans="1:9" ht="15" thickBot="1" x14ac:dyDescent="0.35">
      <c r="A8" s="44" t="s">
        <v>15</v>
      </c>
      <c r="B8" s="45"/>
      <c r="C8" s="46"/>
      <c r="D8" s="21">
        <f>SUM(D6:D7)</f>
        <v>505839</v>
      </c>
      <c r="E8" s="44" t="s">
        <v>16</v>
      </c>
      <c r="F8" s="45"/>
      <c r="G8" s="46"/>
      <c r="H8" s="21">
        <f>SUM(H6:H7)</f>
        <v>0</v>
      </c>
    </row>
    <row r="9" spans="1:9" ht="15" thickBot="1" x14ac:dyDescent="0.35"/>
    <row r="10" spans="1:9" ht="15" thickBot="1" x14ac:dyDescent="0.35">
      <c r="A10" s="22"/>
      <c r="F10" s="36" t="s">
        <v>17</v>
      </c>
      <c r="G10" s="37"/>
      <c r="H10" s="36" t="s">
        <v>18</v>
      </c>
      <c r="I10" s="37"/>
    </row>
    <row r="11" spans="1:9" x14ac:dyDescent="0.3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s="25" customFormat="1" ht="41.4" x14ac:dyDescent="0.3">
      <c r="A12" s="2" t="s">
        <v>28</v>
      </c>
      <c r="B12" s="2" t="s">
        <v>34</v>
      </c>
      <c r="C12" s="28" t="s">
        <v>33</v>
      </c>
      <c r="D12" s="2"/>
      <c r="E12" s="5"/>
      <c r="F12" s="5"/>
      <c r="G12" s="26"/>
      <c r="H12" s="7"/>
      <c r="I12" s="27"/>
    </row>
    <row r="13" spans="1:9" s="25" customFormat="1" ht="41.4" x14ac:dyDescent="0.3">
      <c r="A13" s="2" t="s">
        <v>29</v>
      </c>
      <c r="B13" s="2" t="s">
        <v>35</v>
      </c>
      <c r="C13" s="28" t="s">
        <v>33</v>
      </c>
      <c r="D13" s="2"/>
      <c r="E13" s="5"/>
      <c r="F13" s="5"/>
      <c r="G13" s="26"/>
      <c r="H13" s="7"/>
      <c r="I13" s="27"/>
    </row>
    <row r="14" spans="1:9" s="25" customFormat="1" x14ac:dyDescent="0.3">
      <c r="A14" s="2"/>
      <c r="B14" s="2" t="s">
        <v>36</v>
      </c>
      <c r="C14" s="28" t="s">
        <v>40</v>
      </c>
      <c r="D14" s="31" t="s">
        <v>45</v>
      </c>
      <c r="E14" s="34">
        <v>13288</v>
      </c>
      <c r="F14" s="29">
        <v>22.75</v>
      </c>
      <c r="G14" s="26">
        <f>ROUND(E14*F14,2)</f>
        <v>302302</v>
      </c>
      <c r="H14" s="7"/>
      <c r="I14" s="27">
        <f t="shared" ref="I14:I17" si="0">ROUND(E14*H14,2)</f>
        <v>0</v>
      </c>
    </row>
    <row r="15" spans="1:9" s="25" customFormat="1" x14ac:dyDescent="0.3">
      <c r="A15" s="2"/>
      <c r="B15" s="2" t="s">
        <v>37</v>
      </c>
      <c r="C15" s="28" t="s">
        <v>41</v>
      </c>
      <c r="D15" s="31" t="s">
        <v>45</v>
      </c>
      <c r="E15" s="34">
        <v>7904</v>
      </c>
      <c r="F15" s="30">
        <v>22.75</v>
      </c>
      <c r="G15" s="26">
        <f>ROUND(E15*F15,2)</f>
        <v>179816</v>
      </c>
      <c r="H15" s="7"/>
      <c r="I15" s="27">
        <f t="shared" si="0"/>
        <v>0</v>
      </c>
    </row>
    <row r="16" spans="1:9" s="25" customFormat="1" x14ac:dyDescent="0.3">
      <c r="A16" s="2"/>
      <c r="B16" s="2" t="s">
        <v>38</v>
      </c>
      <c r="C16" s="28" t="s">
        <v>42</v>
      </c>
      <c r="D16" s="31" t="s">
        <v>45</v>
      </c>
      <c r="E16" s="34">
        <v>1040</v>
      </c>
      <c r="F16" s="30">
        <v>22.75</v>
      </c>
      <c r="G16" s="26">
        <f t="shared" ref="G16:G17" si="1">ROUND(E16*F16,2)</f>
        <v>23660</v>
      </c>
      <c r="H16" s="7"/>
      <c r="I16" s="27">
        <f t="shared" si="0"/>
        <v>0</v>
      </c>
    </row>
    <row r="17" spans="1:9" s="25" customFormat="1" x14ac:dyDescent="0.3">
      <c r="A17" s="2"/>
      <c r="B17" s="2" t="s">
        <v>39</v>
      </c>
      <c r="C17" s="28" t="s">
        <v>43</v>
      </c>
      <c r="D17" s="31" t="s">
        <v>44</v>
      </c>
      <c r="E17" s="32">
        <v>1</v>
      </c>
      <c r="F17" s="30">
        <v>61</v>
      </c>
      <c r="G17" s="33">
        <f t="shared" si="1"/>
        <v>61</v>
      </c>
      <c r="H17" s="7"/>
      <c r="I17" s="35">
        <f t="shared" si="0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" numberStoredAsText="1"/>
    <ignoredError sqref="G14: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Cardeña Orgaz, Davinia</cp:lastModifiedBy>
  <cp:revision/>
  <dcterms:created xsi:type="dcterms:W3CDTF">2023-06-09T08:33:37Z</dcterms:created>
  <dcterms:modified xsi:type="dcterms:W3CDTF">2024-11-12T09:13:56Z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