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defaultThemeVersion="166925"/>
  <xr:revisionPtr revIDLastSave="0" documentId="13_ncr:1_{12FBF15B-D54A-41F3-836B-38654030CA7D}" xr6:coauthVersionLast="47" xr6:coauthVersionMax="47" xr10:uidLastSave="{00000000-0000-0000-0000-000000000000}"/>
  <bookViews>
    <workbookView xWindow="-120" yWindow="-120" windowWidth="29040" windowHeight="15840" xr2:uid="{F043CD35-4EC0-4E73-B105-4F3FF39130F0}"/>
  </bookViews>
  <sheets>
    <sheet name="CERTO" sheetId="1" r:id="rId1"/>
    <sheet name="Glosario"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5" i="1" l="1"/>
  <c r="I16" i="1"/>
  <c r="I17" i="1"/>
  <c r="I18" i="1"/>
  <c r="I19" i="1"/>
  <c r="I20" i="1"/>
  <c r="I21" i="1"/>
  <c r="I22" i="1"/>
  <c r="I23" i="1"/>
  <c r="I24" i="1"/>
  <c r="I25" i="1"/>
  <c r="I26" i="1"/>
  <c r="I14" i="1"/>
  <c r="F7" i="1"/>
  <c r="G15" i="1"/>
  <c r="G16" i="1"/>
  <c r="G17" i="1"/>
  <c r="G18" i="1"/>
  <c r="G19" i="1"/>
  <c r="G20" i="1"/>
  <c r="G21" i="1"/>
  <c r="G22" i="1"/>
  <c r="G23" i="1"/>
  <c r="G24" i="1"/>
  <c r="G25" i="1"/>
  <c r="G26" i="1"/>
  <c r="G14" i="1"/>
  <c r="H3" i="1" l="1"/>
  <c r="H5" i="1" s="1"/>
  <c r="D3" i="1"/>
  <c r="D4" i="1" s="1"/>
  <c r="H4" i="1" l="1"/>
  <c r="H6" i="1" s="1"/>
  <c r="H7" i="1" s="1"/>
  <c r="H8" i="1" s="1"/>
  <c r="D5" i="1"/>
  <c r="D6" i="1" s="1"/>
  <c r="D7" i="1" s="1"/>
  <c r="D8" i="1" s="1"/>
</calcChain>
</file>

<file path=xl/sharedStrings.xml><?xml version="1.0" encoding="utf-8"?>
<sst xmlns="http://schemas.openxmlformats.org/spreadsheetml/2006/main" count="65" uniqueCount="49">
  <si>
    <t xml:space="preserve"> IMP. LICITACIÓN</t>
  </si>
  <si>
    <t xml:space="preserve"> OFERTA ECONÓMICA</t>
  </si>
  <si>
    <t>Número de Lote</t>
  </si>
  <si>
    <t>Total Presupuesto (Ejecución Material, en contratos de obras):</t>
  </si>
  <si>
    <t>Total Presupuesto ofertado (Ejecución Material, en contratos de obras):</t>
  </si>
  <si>
    <t>% Beneficio Industrial</t>
  </si>
  <si>
    <t>Total Beneficio Industrial</t>
  </si>
  <si>
    <t>% Beneficio Industrial ofertado</t>
  </si>
  <si>
    <t xml:space="preserve">% Gastos Generales </t>
  </si>
  <si>
    <t>Total Gastos Generales</t>
  </si>
  <si>
    <t>% Gastos Generales ofertados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</si>
  <si>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</si>
  <si>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</si>
  <si>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</si>
  <si>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</si>
  <si>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</si>
  <si>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</si>
  <si>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</si>
  <si>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</si>
  <si>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</si>
  <si>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</si>
  <si>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</si>
  <si>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</si>
  <si>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</si>
  <si>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</si>
  <si>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</si>
  <si>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</si>
  <si>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</si>
  <si>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1</t>
  </si>
  <si>
    <t>1.1</t>
  </si>
  <si>
    <t>Campos a rellenar por Metro</t>
  </si>
  <si>
    <t>Campos a rellenar por el ofertante</t>
  </si>
  <si>
    <t>Campos calculados</t>
  </si>
  <si>
    <t>Ud</t>
  </si>
  <si>
    <t>AT E ING. REPUESTOS E INSTALACIONES LOTE 1</t>
  </si>
  <si>
    <t>Partidas Presupuestarias AT e ING. REP e INST LT1</t>
  </si>
  <si>
    <t xml:space="preserve">Elaboración de Especificación Técnica de Repuesto Mecánico (formato facilitado por Metro) y a partir de una muestra del repuesto;
a) Delineación de planos acotados de conjunto y despiece de los materiales, incluyendo tolerancias constructivas.    
b) Especificación de los materiales empleados, así como de los acabados superficiales, tratamientos o cualquier otra magnitud física (dimensional, eléctrica, aleación, etc.) que sea necesaria para definir adecuadamente su suministro.
El Contratista deberá efectuar al menos una visita a las instalaciones de Metro de Madrid al objeto de conocer el entorno operacional (máquina, instalación, etc.) donde se encuentra instalado el repuesto, y debe de tener en cuenta este entorno (temperaturas, vibraciones, etc.) para elaborar la Especificación Técnica del repuesto.  Los costes de transporte del repuesto serán por cuenta del Contratista. 
</t>
  </si>
  <si>
    <t xml:space="preserve">Elaboración de Especificación Técnica de Repuesto Eléctrico (formato facilitado por Metro) y a partir de una muestra del repuesto;
a) Delineación de planos acotados de conjunto y despiece de los materiales, incluyendo tolerancias constructivas. Planos unifilares y de identificación de cableados.    
c) Especificación de los materiales empleados para definir adecuadamente su suministro.
El Contratista deberá efectuar al menos una visita a las instalaciones de Metro de Madrid al objeto de conocer el entorno operacional (máquina, instalación, etc.) donde se encuentra instalado el repuesto, y debe de tener en cuenta este entorno (temperaturas, vibraciones, etc.) para elaborar la Especificación Técnica del repuesto.  Los costes de transporte del repuesto serán por cuenta del Contratista. 
</t>
  </si>
  <si>
    <t xml:space="preserve">Elaboración de Especificación Técnica de Repuesto Eléctromecánico (formato facilitado por Metro) y a partir de una muestra del repuesto;
a) Delineación de planos acotados de conjunto y despiece de los materiales, incluyendo tolerancias constructivas. 
b) Planos unifilares y de identificación de cableados.    
c) Especificación de los materiales empleados, así como de los acabados superficiales, tratamientos o cualquier otra magnitud física (dimensional, eléctrica, aleación, etc.) que sea necesaria para definir adecuadamente su suministro.
El Contratista deberá efectuar al menos una visita a las instalaciones de Metro de Madrid al objeto de conocer el entorno operacional (máquina, instalación, etc.) donde se encuentra instalado el repuesto, y debe de tener en cuenta este entorno (temperaturas, vibraciones, etc.) para elaborar la Especificación Técnica del repuesto.  Los costes de transporte del repuesto serán por cuenta del Contratista. 
</t>
  </si>
  <si>
    <t xml:space="preserve">Caracterización de un material empleado en la fabricación de un repuesto o pieza:
a) Ensayos de caracterización mecánica: resistencia a la tracción, flexión, compresión, impacto, dureza, abrasión, al calor y humedad.
El Contratista entregará un informe técnico con los resultados y conclusiones de los ensayos efectuados. Los costes de transporte del repuesto serán por cuenta del Contratista.
</t>
  </si>
  <si>
    <t xml:space="preserve">Caracterización un material empleado en la fabricación de un repuesto o pieza:
a) Ensayos de composición del material: metalografía, composición química, etc.
El Contratista entregará un informe técnico con los resultados y conclusiones de los ensayos efectuados. Los costes de transporte del repuesto serán por cuenta del Contratista.
</t>
  </si>
  <si>
    <t xml:space="preserve">Traducción de especificaciones técnicas, planos, manuales de mantenimiento, manuales de operación, lista de fungibles, etc. (Precio por Hoja). La documentación facilitada por Metro de Madrid  en papel. Los idiomas origen habituales son el inglés, francés, alemán, chino y japonés.  La documentación traducida por el Contratista debe entregarse en formato digital editable (Word, Excel, etc.) y los planos en formato AUTOCAD y PDF. </t>
  </si>
  <si>
    <t xml:space="preserve">Traducción de especificaciones técnicas, planos, manuales de mantenimiento, manuales de operación, lista de fungibles, etc. (Precio por Hoja). La documentación facilitada por Metro de Madrid digitalizada en formato no editable. Los idiomas origen habituales son el inglés, francés, alemán, chino y japonés.  La documentación traducida por el Contratista debe entregarse en formato digital editable (Word, Excel, etc.) y los planos en formato AUTOCAD y PDF. </t>
  </si>
  <si>
    <t xml:space="preserve">Traducción de especificaciones técnicas, planos, manuales de mantenimiento, manuales de operación, lista de fungibles, etc. (Precio por Hoja). La documentación facilitada por Metro de Madrid digitalizada en formato editable. Los idiomas origen habituales son el inglés, francés, alemán, chino y japonés.  La documentación traducida por el Contratista debe entregarse en formato digital editable (Word, Excel, etc.) y los planos en formato AUTOCAD y PDF. </t>
  </si>
  <si>
    <t xml:space="preserve">Análisis del mercado para identificación de proveedores y/o fabricantes preferentemente en el territorio español (UE y resto del Mundo si no se localizan en España) de un repuesto comercial o específico referenciados. Se contactará con los proveedores y/o fabricantes al objeto de comprobar sin la referencia comercial del repuesto es correcta y completa (corresponde con el repuesto físico en cuestión), si existe venta comercial del repuesto o está obsoleto, así como el precio de venta.  El Contratista entregará un informe técnico con los resultados y conclusiones del análisis de mercado realizado. </t>
  </si>
  <si>
    <t xml:space="preserve">Análisis del mercado de un repuesto referenciado, ya sean comerciale o específico, al objeto de identificar la compatibilidad (eléctrica, mecánica, etc.) de un repuesto sustitutivo o alternativo al obsoleto. Metro de Madrid facilita una lista de potenciales repuestos alternativos.  
El Contratista deberá efectuar al menos una visita a las instalaciones de Metro de Madrid al objeto de conocer el entorno operacional (máquina, instalación, etc.) donde se encuentra instalado el repuesto, y debe de tener en cuenta este entorno (huecos, dimensiones, conectores, etc.), al objeto de comprobar la validez del repuesto alternativo respecto del obsoleto. El Contratista entregará un informe técnico con los resultados y conclusiones del análisis de mercado realizado.
</t>
  </si>
  <si>
    <t xml:space="preserve">Análisis del mercado de un repuesto referenciado, ya sean comerciale o específico, al objeto de identificar la compatibilidad (eléctrica, mecánica, etc.) de un repuesto sustitutivo o alternativo al obsoleto. Metro de Madrid no facilita una lista de potenciales repuestos alternativos.  
El Contratista deberá efectuar al menos una visita a las instalaciones de Metro de Madrid al objeto de conocer el entorno operacional (máquina, instalación, etc.) donde se encuentra instalado el repuesto, y debe de tener en cuenta este entorno (huecos, dimensiones, conectores, etc.), al objeto de comprobar la validez del repuesto alternativo respecto del obsoleto. El Contratista entregará un informe técnico con los resultados y conclusiones del análisis de mercado realizado.
</t>
  </si>
  <si>
    <t xml:space="preserve">Elaboración de la documentación técnica para el Procedimiento de Homologación de un Repuesto: 
1. Formatos de documentos.
2. Flujograma de Procedimiento.
3. Fase presentación de solicitud.
4. Fase de evaluación de la documentación técnica presentada.
5. Fase de Pruebas y ensayos; criterios de evaluación/aceptación y rechazo.
6. Fase de Resolución del Procedimiento: Favorable, Desfavorable, Condicionada a solventar deficiencias subsanables.
7. Fase de reclamación. 
8. Fase de publicación de resultados. 
El Contratista deberá tener en cuenta el PROCEDIMIENTO GENERAL DE HOMOLOGACIÓN DE REPUESTOS MATRICULADOS de Metro de Madrid, para elaborar el Procedimiento de Homologación del Repuesto en concreto. 
</t>
  </si>
  <si>
    <t>Hora de técnico para otras tareas de Asistencia técnica de repuestos o instalaciones que puedan requerirse a lo largo del contrato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</si>
</sst>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000"/>
  </numFmts>
  <fonts count="6" x14ac:knownFonts="1">
    <font>
      <sz val="11"/>
      <color theme="1"/>
      <name val="Calibri"/>
      <family val="2"/>
      <scheme val="minor"/>
    </font>
    <font>
      <sz val="8"/>
      <name val="Calibri"/>
      <family val="2"/>
      <scheme val="minor"/>
    </font>
    <font>
      <b/>
      <i/>
      <u/>
      <sz val="11"/>
      <color theme="1"/>
      <name val="Calibri"/>
      <family val="2"/>
      <scheme val="minor"/>
    </font>
    <font>
      <i/>
      <sz val="11"/>
      <color theme="1"/>
      <name val="Calibri"/>
      <family val="2"/>
      <scheme val="minor"/>
    </font>
    <font>
      <b/>
      <i/>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0" tint="-0.14999847407452621"/>
        <bgColor indexed="64"/>
      </patternFill>
    </fill>
  </fills>
  <borders count="9">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s>
  <cellStyleXfs count="1">
    <xf numFmtId="0" fontId="0" fillId="0" borderId="0"/>
  </cellStyleXfs>
  <cellXfs count="55">
    <xf numFmtId="0" fontId="0" fillId="0" borderId="0" xfId="0"/>
    <xf numFmtId="0" fontId="3" fillId="0" borderId="0" xfId="0" applyFont="1"/>
    <xf numFmtId="10" fontId="3" fillId="3" borderId="4" xfId="0" quotePrefix="1" applyNumberFormat="1" applyFont="1" applyFill="1" applyBorder="1" applyProtection="1">
      <protection locked="0"/>
    </xf>
    <xf numFmtId="4" fontId="4" fillId="3" borderId="0" xfId="0" applyNumberFormat="1" applyFont="1" applyFill="1" applyAlignment="1" applyProtection="1">
      <alignment vertical="top"/>
      <protection locked="0"/>
    </xf>
    <xf numFmtId="4" fontId="3" fillId="3" borderId="0" xfId="0" applyNumberFormat="1" applyFont="1" applyFill="1" applyAlignment="1" applyProtection="1">
      <alignment vertical="top"/>
      <protection locked="0"/>
    </xf>
    <xf numFmtId="0" fontId="0" fillId="0" borderId="0" xfId="0" applyAlignment="1">
      <alignment horizontal="justify"/>
    </xf>
    <xf numFmtId="0" fontId="2" fillId="2" borderId="0" xfId="0" applyFont="1" applyFill="1" applyAlignment="1">
      <alignment horizontal="left" vertical="top"/>
    </xf>
    <xf numFmtId="4" fontId="0" fillId="0" borderId="0" xfId="0" applyNumberFormat="1"/>
    <xf numFmtId="164" fontId="0" fillId="0" borderId="0" xfId="0" applyNumberFormat="1"/>
    <xf numFmtId="49" fontId="4" fillId="4" borderId="8" xfId="0" applyNumberFormat="1" applyFont="1" applyFill="1" applyBorder="1"/>
    <xf numFmtId="3" fontId="3" fillId="0" borderId="3" xfId="0" applyNumberFormat="1" applyFont="1" applyBorder="1"/>
    <xf numFmtId="4" fontId="3" fillId="5" borderId="3" xfId="0" applyNumberFormat="1" applyFont="1" applyFill="1" applyBorder="1"/>
    <xf numFmtId="49" fontId="4" fillId="4" borderId="1" xfId="0" applyNumberFormat="1" applyFont="1" applyFill="1" applyBorder="1"/>
    <xf numFmtId="10" fontId="3" fillId="0" borderId="4" xfId="0" quotePrefix="1" applyNumberFormat="1" applyFont="1" applyBorder="1"/>
    <xf numFmtId="49" fontId="3" fillId="4" borderId="2" xfId="0" applyNumberFormat="1" applyFont="1" applyFill="1" applyBorder="1" applyAlignment="1">
      <alignment horizontal="justify"/>
    </xf>
    <xf numFmtId="4" fontId="3" fillId="5" borderId="2" xfId="0" applyNumberFormat="1" applyFont="1" applyFill="1" applyBorder="1"/>
    <xf numFmtId="4" fontId="4" fillId="4" borderId="1" xfId="0" applyNumberFormat="1" applyFont="1" applyFill="1" applyBorder="1"/>
    <xf numFmtId="49" fontId="3" fillId="4" borderId="2" xfId="0" applyNumberFormat="1" applyFont="1" applyFill="1" applyBorder="1"/>
    <xf numFmtId="49" fontId="4" fillId="4" borderId="5" xfId="0" applyNumberFormat="1" applyFont="1" applyFill="1" applyBorder="1"/>
    <xf numFmtId="9" fontId="3" fillId="0" borderId="4" xfId="0" quotePrefix="1" applyNumberFormat="1" applyFont="1" applyBorder="1"/>
    <xf numFmtId="4" fontId="4" fillId="4" borderId="5" xfId="0" applyNumberFormat="1" applyFont="1" applyFill="1" applyBorder="1"/>
    <xf numFmtId="9" fontId="3" fillId="5" borderId="4" xfId="0" quotePrefix="1" applyNumberFormat="1" applyFont="1" applyFill="1" applyBorder="1"/>
    <xf numFmtId="4" fontId="4" fillId="5" borderId="2" xfId="0" applyNumberFormat="1" applyFont="1" applyFill="1" applyBorder="1"/>
    <xf numFmtId="49" fontId="0" fillId="0" borderId="0" xfId="0" applyNumberFormat="1"/>
    <xf numFmtId="0" fontId="2" fillId="2" borderId="0" xfId="0" applyFont="1" applyFill="1"/>
    <xf numFmtId="0" fontId="2" fillId="2" borderId="0" xfId="0" applyFont="1" applyFill="1" applyAlignment="1">
      <alignment horizontal="justify"/>
    </xf>
    <xf numFmtId="4" fontId="2" fillId="2" borderId="0" xfId="0" applyNumberFormat="1" applyFont="1" applyFill="1"/>
    <xf numFmtId="49" fontId="4" fillId="0" borderId="0" xfId="0" applyNumberFormat="1" applyFont="1" applyAlignment="1">
      <alignment vertical="top"/>
    </xf>
    <xf numFmtId="49" fontId="4" fillId="0" borderId="0" xfId="0" applyNumberFormat="1" applyFont="1" applyAlignment="1">
      <alignment horizontal="justify" vertical="top"/>
    </xf>
    <xf numFmtId="4" fontId="4" fillId="0" borderId="0" xfId="0" applyNumberFormat="1" applyFont="1" applyAlignment="1">
      <alignment vertical="top"/>
    </xf>
    <xf numFmtId="4" fontId="5" fillId="4" borderId="0" xfId="0" applyNumberFormat="1" applyFont="1" applyFill="1" applyAlignment="1">
      <alignment vertical="top"/>
    </xf>
    <xf numFmtId="4" fontId="4" fillId="4" borderId="0" xfId="0" applyNumberFormat="1" applyFont="1" applyFill="1" applyAlignment="1">
      <alignment vertical="top"/>
    </xf>
    <xf numFmtId="0" fontId="5" fillId="0" borderId="0" xfId="0" applyFont="1" applyAlignment="1">
      <alignment vertical="top"/>
    </xf>
    <xf numFmtId="0" fontId="5" fillId="0" borderId="0" xfId="0" applyFont="1" applyAlignment="1">
      <alignment horizontal="justify" vertical="top"/>
    </xf>
    <xf numFmtId="49" fontId="3" fillId="0" borderId="0" xfId="0" applyNumberFormat="1" applyFont="1" applyAlignment="1">
      <alignment vertical="top"/>
    </xf>
    <xf numFmtId="0" fontId="0" fillId="0" borderId="0" xfId="0" applyAlignment="1">
      <alignment horizontal="justify" vertical="top" wrapText="1"/>
    </xf>
    <xf numFmtId="49" fontId="3" fillId="0" borderId="0" xfId="0" applyNumberFormat="1" applyFont="1" applyAlignment="1">
      <alignment horizontal="center" vertical="top"/>
    </xf>
    <xf numFmtId="4" fontId="3" fillId="0" borderId="0" xfId="0" applyNumberFormat="1" applyFont="1" applyAlignment="1">
      <alignment vertical="top"/>
    </xf>
    <xf numFmtId="4" fontId="0" fillId="4" borderId="0" xfId="0" applyNumberFormat="1" applyFill="1" applyAlignment="1">
      <alignment vertical="top"/>
    </xf>
    <xf numFmtId="4" fontId="3" fillId="4" borderId="0" xfId="0" applyNumberFormat="1" applyFont="1" applyFill="1" applyAlignment="1">
      <alignment vertical="top"/>
    </xf>
    <xf numFmtId="0" fontId="0" fillId="0" borderId="0" xfId="0" applyAlignment="1">
      <alignment vertical="top"/>
    </xf>
    <xf numFmtId="4" fontId="0" fillId="0" borderId="0" xfId="0" applyNumberFormat="1" applyAlignment="1">
      <alignment vertical="top"/>
    </xf>
    <xf numFmtId="0" fontId="0" fillId="0" borderId="0" xfId="0" applyAlignment="1">
      <alignment horizontal="justify" vertical="top"/>
    </xf>
    <xf numFmtId="164" fontId="0" fillId="0" borderId="0" xfId="0" applyNumberFormat="1" applyAlignment="1">
      <alignment vertical="top"/>
    </xf>
    <xf numFmtId="0" fontId="2" fillId="2" borderId="1" xfId="0" applyFont="1" applyFill="1" applyBorder="1" applyAlignment="1">
      <alignment horizontal="center" vertical="top"/>
    </xf>
    <xf numFmtId="0" fontId="2" fillId="2" borderId="7" xfId="0" applyFont="1" applyFill="1" applyBorder="1" applyAlignment="1">
      <alignment horizontal="center" vertical="top"/>
    </xf>
    <xf numFmtId="49" fontId="4" fillId="4" borderId="1" xfId="0" applyNumberFormat="1" applyFont="1" applyFill="1" applyBorder="1" applyAlignment="1">
      <alignment horizontal="left" wrapText="1"/>
    </xf>
    <xf numFmtId="49" fontId="4" fillId="4" borderId="6" xfId="0" applyNumberFormat="1" applyFont="1" applyFill="1" applyBorder="1" applyAlignment="1">
      <alignment horizontal="left" wrapText="1"/>
    </xf>
    <xf numFmtId="49" fontId="4" fillId="4" borderId="7" xfId="0" applyNumberFormat="1" applyFont="1" applyFill="1" applyBorder="1" applyAlignment="1">
      <alignment horizontal="left" wrapText="1"/>
    </xf>
    <xf numFmtId="49" fontId="4" fillId="4" borderId="1" xfId="0" applyNumberFormat="1" applyFont="1" applyFill="1" applyBorder="1" applyAlignment="1">
      <alignment horizontal="left"/>
    </xf>
    <xf numFmtId="49" fontId="4" fillId="4" borderId="6" xfId="0" applyNumberFormat="1" applyFont="1" applyFill="1" applyBorder="1" applyAlignment="1">
      <alignment horizontal="left"/>
    </xf>
    <xf numFmtId="49" fontId="4" fillId="4" borderId="7" xfId="0" applyNumberFormat="1" applyFont="1" applyFill="1" applyBorder="1" applyAlignment="1">
      <alignment horizontal="left"/>
    </xf>
    <xf numFmtId="49" fontId="2" fillId="4" borderId="1" xfId="0" applyNumberFormat="1" applyFont="1" applyFill="1" applyBorder="1" applyAlignment="1">
      <alignment horizontal="left"/>
    </xf>
    <xf numFmtId="49" fontId="2" fillId="4" borderId="6" xfId="0" applyNumberFormat="1" applyFont="1" applyFill="1" applyBorder="1" applyAlignment="1">
      <alignment horizontal="left"/>
    </xf>
    <xf numFmtId="49" fontId="2" fillId="4" borderId="7" xfId="0" applyNumberFormat="1" applyFont="1" applyFill="1" applyBorder="1" applyAlignment="1">
      <alignment horizontal="left"/>
    </xf>
  </cellXfs>
  <cellStyles count="1">
    <cellStyle name="Normal" xfId="0" builtinId="0"/>
  </cellStyles>
  <dxfs count="0"/>
  <tableStyles count="1" defaultTableStyle="TableStyleMedium2" defaultPivotStyle="PivotStyleLight16">
    <tableStyle name="Invisible" pivot="0" table="0" count="0" xr9:uid="{B6862295-9066-48E7-B910-B7704FE44842}"/>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8</xdr:col>
      <xdr:colOff>1234441</xdr:colOff>
      <xdr:row>3</xdr:row>
      <xdr:rowOff>132531</xdr:rowOff>
    </xdr:to>
    <xdr:pic>
      <xdr:nvPicPr>
        <xdr:cNvPr id="2" name="Picture 3">
          <a:extLst>
            <a:ext uri="{FF2B5EF4-FFF2-40B4-BE49-F238E27FC236}">
              <a16:creationId xmlns:a16="http://schemas.microsoft.com/office/drawing/2014/main" id="{9F57BF5A-8ED5-8C00-CDA8-DA403812B3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96801" y="60960"/>
          <a:ext cx="1112520" cy="643071"/>
        </a:xfrm>
        <a:prstGeom prst="rect">
          <a:avLst/>
        </a:prstGeom>
        <a:noFill/>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43515-2B54-4B4E-A8C2-5FF92E5D40AB}">
  <dimension ref="A1:I48"/>
  <sheetViews>
    <sheetView tabSelected="1" workbookViewId="0">
      <selection activeCell="C14" sqref="C14"/>
    </sheetView>
  </sheetViews>
  <sheetFormatPr baseColWidth="10" defaultColWidth="11.42578125" defaultRowHeight="15" x14ac:dyDescent="0.25"/>
  <cols>
    <col min="1" max="1" width="28.28515625" customWidth="1"/>
    <col min="2" max="2" width="12.140625" bestFit="1" customWidth="1"/>
    <col min="3" max="3" width="67.85546875" style="5" customWidth="1"/>
    <col min="4" max="4" width="18.7109375" customWidth="1"/>
    <col min="5" max="5" width="28.7109375" style="7" customWidth="1"/>
    <col min="6" max="6" width="18" style="7" bestFit="1" customWidth="1"/>
    <col min="7" max="7" width="22.5703125" style="8" customWidth="1"/>
    <col min="8" max="8" width="19.7109375" bestFit="1" customWidth="1"/>
    <col min="9" max="9" width="18.7109375" style="7" customWidth="1"/>
    <col min="10" max="10" width="13.85546875" bestFit="1" customWidth="1"/>
    <col min="11" max="11" width="15.140625" bestFit="1" customWidth="1"/>
  </cols>
  <sheetData>
    <row r="1" spans="1:9" ht="15.75" thickBot="1" x14ac:dyDescent="0.3">
      <c r="D1" s="6" t="s">
        <v>0</v>
      </c>
      <c r="H1" s="6" t="s">
        <v>1</v>
      </c>
    </row>
    <row r="2" spans="1:9" ht="15.75" thickBot="1" x14ac:dyDescent="0.3">
      <c r="A2" s="9" t="s">
        <v>2</v>
      </c>
      <c r="B2" s="10">
        <v>1</v>
      </c>
    </row>
    <row r="3" spans="1:9" ht="15" customHeight="1" thickBot="1" x14ac:dyDescent="0.3">
      <c r="A3" s="46" t="s">
        <v>3</v>
      </c>
      <c r="B3" s="47"/>
      <c r="C3" s="48"/>
      <c r="D3" s="11">
        <f>SUM(G:G)</f>
        <v>231300</v>
      </c>
      <c r="E3" s="46" t="s">
        <v>4</v>
      </c>
      <c r="F3" s="47"/>
      <c r="G3" s="48"/>
      <c r="H3" s="11">
        <f>SUM(I:I)</f>
        <v>0</v>
      </c>
    </row>
    <row r="4" spans="1:9" ht="15" customHeight="1" thickBot="1" x14ac:dyDescent="0.3">
      <c r="A4" s="12" t="s">
        <v>5</v>
      </c>
      <c r="B4" s="13">
        <v>0.06</v>
      </c>
      <c r="C4" s="14" t="s">
        <v>6</v>
      </c>
      <c r="D4" s="15">
        <f>ROUND($D$3*B4,2)</f>
        <v>13878</v>
      </c>
      <c r="E4" s="16" t="s">
        <v>7</v>
      </c>
      <c r="F4" s="2"/>
      <c r="G4" s="17" t="s">
        <v>6</v>
      </c>
      <c r="H4" s="15">
        <f>ROUND($H$3*F4,2)</f>
        <v>0</v>
      </c>
    </row>
    <row r="5" spans="1:9" ht="15.75" thickBot="1" x14ac:dyDescent="0.3">
      <c r="A5" s="12" t="s">
        <v>8</v>
      </c>
      <c r="B5" s="13">
        <v>0.09</v>
      </c>
      <c r="C5" s="14" t="s">
        <v>9</v>
      </c>
      <c r="D5" s="15">
        <f>ROUND($D$3*B5,2)</f>
        <v>20817</v>
      </c>
      <c r="E5" s="16" t="s">
        <v>10</v>
      </c>
      <c r="F5" s="2"/>
      <c r="G5" s="17" t="s">
        <v>9</v>
      </c>
      <c r="H5" s="15">
        <f>ROUND($H$3*F5,2)</f>
        <v>0</v>
      </c>
    </row>
    <row r="6" spans="1:9" ht="15.75" thickBot="1" x14ac:dyDescent="0.3">
      <c r="A6" s="49" t="s">
        <v>11</v>
      </c>
      <c r="B6" s="50"/>
      <c r="C6" s="51"/>
      <c r="D6" s="15">
        <f>SUM(D3,D4,D5)</f>
        <v>265995</v>
      </c>
      <c r="E6" s="49" t="s">
        <v>12</v>
      </c>
      <c r="F6" s="50"/>
      <c r="G6" s="51"/>
      <c r="H6" s="15">
        <f>SUM(H3,H4,H5)</f>
        <v>0</v>
      </c>
    </row>
    <row r="7" spans="1:9" ht="15.75" thickBot="1" x14ac:dyDescent="0.3">
      <c r="A7" s="18" t="s">
        <v>13</v>
      </c>
      <c r="B7" s="19">
        <v>0.21</v>
      </c>
      <c r="C7" s="14" t="s">
        <v>14</v>
      </c>
      <c r="D7" s="15">
        <f>ROUND($D$6*B7,2)</f>
        <v>55858.95</v>
      </c>
      <c r="E7" s="20" t="s">
        <v>13</v>
      </c>
      <c r="F7" s="21">
        <f>B7</f>
        <v>0.21</v>
      </c>
      <c r="G7" s="17" t="s">
        <v>14</v>
      </c>
      <c r="H7" s="15">
        <f>ROUND($H$6*F7,2)</f>
        <v>0</v>
      </c>
    </row>
    <row r="8" spans="1:9" ht="15.75" thickBot="1" x14ac:dyDescent="0.3">
      <c r="A8" s="52" t="s">
        <v>15</v>
      </c>
      <c r="B8" s="53"/>
      <c r="C8" s="54"/>
      <c r="D8" s="22">
        <f>SUM(D6:D7)</f>
        <v>321853.95</v>
      </c>
      <c r="E8" s="52" t="s">
        <v>16</v>
      </c>
      <c r="F8" s="53"/>
      <c r="G8" s="54"/>
      <c r="H8" s="22">
        <f>SUM(H6:H7)</f>
        <v>0</v>
      </c>
    </row>
    <row r="9" spans="1:9" ht="15.75" thickBot="1" x14ac:dyDescent="0.3"/>
    <row r="10" spans="1:9" ht="15.75" thickBot="1" x14ac:dyDescent="0.3">
      <c r="A10" s="23"/>
      <c r="F10" s="44" t="s">
        <v>17</v>
      </c>
      <c r="G10" s="45"/>
      <c r="H10" s="44" t="s">
        <v>18</v>
      </c>
      <c r="I10" s="45"/>
    </row>
    <row r="11" spans="1:9" x14ac:dyDescent="0.25">
      <c r="A11" s="24" t="s">
        <v>19</v>
      </c>
      <c r="B11" s="24" t="s">
        <v>20</v>
      </c>
      <c r="C11" s="25" t="s">
        <v>21</v>
      </c>
      <c r="D11" s="24" t="s">
        <v>22</v>
      </c>
      <c r="E11" s="26" t="s">
        <v>23</v>
      </c>
      <c r="F11" s="26" t="s">
        <v>24</v>
      </c>
      <c r="G11" s="24" t="s">
        <v>25</v>
      </c>
      <c r="H11" s="24" t="s">
        <v>26</v>
      </c>
      <c r="I11" s="24" t="s">
        <v>27</v>
      </c>
    </row>
    <row r="12" spans="1:9" s="32" customFormat="1" x14ac:dyDescent="0.25">
      <c r="A12" s="27" t="s">
        <v>28</v>
      </c>
      <c r="B12" s="27"/>
      <c r="C12" s="28" t="s">
        <v>34</v>
      </c>
      <c r="D12" s="27"/>
      <c r="E12" s="29"/>
      <c r="F12" s="29"/>
      <c r="G12" s="30"/>
      <c r="H12" s="3"/>
      <c r="I12" s="31"/>
    </row>
    <row r="13" spans="1:9" s="32" customFormat="1" x14ac:dyDescent="0.25">
      <c r="A13" s="27" t="s">
        <v>29</v>
      </c>
      <c r="B13" s="27"/>
      <c r="C13" s="33" t="s">
        <v>35</v>
      </c>
      <c r="G13" s="30"/>
      <c r="H13" s="3"/>
      <c r="I13" s="31"/>
    </row>
    <row r="14" spans="1:9" s="40" customFormat="1" ht="216.75" customHeight="1" x14ac:dyDescent="0.25">
      <c r="A14" s="34"/>
      <c r="B14" s="34"/>
      <c r="C14" s="35" t="s">
        <v>36</v>
      </c>
      <c r="D14" s="36" t="s">
        <v>33</v>
      </c>
      <c r="E14" s="37">
        <v>25</v>
      </c>
      <c r="F14" s="37">
        <v>1000</v>
      </c>
      <c r="G14" s="38">
        <f>ROUND(E14*F14,2)</f>
        <v>25000</v>
      </c>
      <c r="H14" s="4"/>
      <c r="I14" s="39">
        <f>ROUND(E14*H14,2)</f>
        <v>0</v>
      </c>
    </row>
    <row r="15" spans="1:9" s="40" customFormat="1" ht="210" x14ac:dyDescent="0.25">
      <c r="A15" s="34"/>
      <c r="B15" s="34"/>
      <c r="C15" s="35" t="s">
        <v>37</v>
      </c>
      <c r="D15" s="36" t="s">
        <v>33</v>
      </c>
      <c r="E15" s="37">
        <v>25</v>
      </c>
      <c r="F15" s="37">
        <v>1000</v>
      </c>
      <c r="G15" s="38">
        <f t="shared" ref="G15:G26" si="0">ROUND(E15*F15,2)</f>
        <v>25000</v>
      </c>
      <c r="H15" s="4"/>
      <c r="I15" s="39">
        <f t="shared" ref="I15:I26" si="1">ROUND(E15*H15,2)</f>
        <v>0</v>
      </c>
    </row>
    <row r="16" spans="1:9" s="40" customFormat="1" ht="240" x14ac:dyDescent="0.25">
      <c r="A16" s="34"/>
      <c r="B16" s="34"/>
      <c r="C16" s="35" t="s">
        <v>38</v>
      </c>
      <c r="D16" s="36" t="s">
        <v>33</v>
      </c>
      <c r="E16" s="37">
        <v>25</v>
      </c>
      <c r="F16" s="37">
        <v>1000</v>
      </c>
      <c r="G16" s="38">
        <f t="shared" si="0"/>
        <v>25000</v>
      </c>
      <c r="H16" s="4"/>
      <c r="I16" s="39">
        <f t="shared" si="1"/>
        <v>0</v>
      </c>
    </row>
    <row r="17" spans="1:9" s="40" customFormat="1" ht="120" x14ac:dyDescent="0.25">
      <c r="A17" s="34"/>
      <c r="B17" s="34"/>
      <c r="C17" s="35" t="s">
        <v>39</v>
      </c>
      <c r="D17" s="36" t="s">
        <v>33</v>
      </c>
      <c r="E17" s="37">
        <v>25</v>
      </c>
      <c r="F17" s="37">
        <v>790</v>
      </c>
      <c r="G17" s="38">
        <f t="shared" si="0"/>
        <v>19750</v>
      </c>
      <c r="H17" s="4"/>
      <c r="I17" s="39">
        <f t="shared" si="1"/>
        <v>0</v>
      </c>
    </row>
    <row r="18" spans="1:9" s="40" customFormat="1" ht="120" x14ac:dyDescent="0.25">
      <c r="A18" s="34"/>
      <c r="B18" s="34"/>
      <c r="C18" s="35" t="s">
        <v>40</v>
      </c>
      <c r="D18" s="36" t="s">
        <v>33</v>
      </c>
      <c r="E18" s="37">
        <v>25</v>
      </c>
      <c r="F18" s="37">
        <v>790</v>
      </c>
      <c r="G18" s="38">
        <f t="shared" si="0"/>
        <v>19750</v>
      </c>
      <c r="H18" s="4"/>
      <c r="I18" s="39">
        <f t="shared" si="1"/>
        <v>0</v>
      </c>
    </row>
    <row r="19" spans="1:9" s="40" customFormat="1" ht="105" x14ac:dyDescent="0.25">
      <c r="A19" s="34"/>
      <c r="B19" s="34"/>
      <c r="C19" s="35" t="s">
        <v>41</v>
      </c>
      <c r="D19" s="36" t="s">
        <v>33</v>
      </c>
      <c r="E19" s="37">
        <v>300</v>
      </c>
      <c r="F19" s="37">
        <v>90</v>
      </c>
      <c r="G19" s="38">
        <f t="shared" si="0"/>
        <v>27000</v>
      </c>
      <c r="H19" s="4"/>
      <c r="I19" s="39">
        <f t="shared" si="1"/>
        <v>0</v>
      </c>
    </row>
    <row r="20" spans="1:9" s="40" customFormat="1" ht="105" x14ac:dyDescent="0.25">
      <c r="A20" s="34"/>
      <c r="B20" s="34"/>
      <c r="C20" s="35" t="s">
        <v>42</v>
      </c>
      <c r="D20" s="36" t="s">
        <v>33</v>
      </c>
      <c r="E20" s="37">
        <v>200</v>
      </c>
      <c r="F20" s="37">
        <v>80</v>
      </c>
      <c r="G20" s="38">
        <f t="shared" si="0"/>
        <v>16000</v>
      </c>
      <c r="H20" s="4"/>
      <c r="I20" s="39">
        <f t="shared" si="1"/>
        <v>0</v>
      </c>
    </row>
    <row r="21" spans="1:9" s="40" customFormat="1" ht="105" x14ac:dyDescent="0.25">
      <c r="A21" s="34"/>
      <c r="B21" s="34"/>
      <c r="C21" s="35" t="s">
        <v>43</v>
      </c>
      <c r="D21" s="36" t="s">
        <v>33</v>
      </c>
      <c r="E21" s="37">
        <v>100</v>
      </c>
      <c r="F21" s="37">
        <v>60</v>
      </c>
      <c r="G21" s="38">
        <f t="shared" si="0"/>
        <v>6000</v>
      </c>
      <c r="H21" s="4"/>
      <c r="I21" s="39">
        <f t="shared" si="1"/>
        <v>0</v>
      </c>
    </row>
    <row r="22" spans="1:9" s="40" customFormat="1" ht="135" x14ac:dyDescent="0.25">
      <c r="A22" s="34"/>
      <c r="B22" s="34"/>
      <c r="C22" s="35" t="s">
        <v>44</v>
      </c>
      <c r="D22" s="36" t="s">
        <v>33</v>
      </c>
      <c r="E22" s="37">
        <v>30</v>
      </c>
      <c r="F22" s="37">
        <v>320</v>
      </c>
      <c r="G22" s="38">
        <f t="shared" si="0"/>
        <v>9600</v>
      </c>
      <c r="H22" s="4"/>
      <c r="I22" s="39">
        <f t="shared" si="1"/>
        <v>0</v>
      </c>
    </row>
    <row r="23" spans="1:9" s="40" customFormat="1" ht="168" customHeight="1" x14ac:dyDescent="0.25">
      <c r="A23" s="34"/>
      <c r="B23" s="34"/>
      <c r="C23" s="35" t="s">
        <v>45</v>
      </c>
      <c r="D23" s="36" t="s">
        <v>33</v>
      </c>
      <c r="E23" s="37">
        <v>25</v>
      </c>
      <c r="F23" s="37">
        <v>350</v>
      </c>
      <c r="G23" s="38">
        <f t="shared" si="0"/>
        <v>8750</v>
      </c>
      <c r="H23" s="4"/>
      <c r="I23" s="39">
        <f t="shared" si="1"/>
        <v>0</v>
      </c>
    </row>
    <row r="24" spans="1:9" s="40" customFormat="1" ht="168.75" customHeight="1" x14ac:dyDescent="0.25">
      <c r="C24" s="35" t="s">
        <v>46</v>
      </c>
      <c r="D24" s="36" t="s">
        <v>33</v>
      </c>
      <c r="E24" s="37">
        <v>25</v>
      </c>
      <c r="F24" s="37">
        <v>450</v>
      </c>
      <c r="G24" s="38">
        <f t="shared" si="0"/>
        <v>11250</v>
      </c>
      <c r="H24" s="4"/>
      <c r="I24" s="39">
        <f t="shared" si="1"/>
        <v>0</v>
      </c>
    </row>
    <row r="25" spans="1:9" s="40" customFormat="1" ht="216.75" customHeight="1" x14ac:dyDescent="0.25">
      <c r="C25" s="35" t="s">
        <v>47</v>
      </c>
      <c r="D25" s="36" t="s">
        <v>33</v>
      </c>
      <c r="E25" s="41">
        <v>25</v>
      </c>
      <c r="F25" s="41">
        <v>1000</v>
      </c>
      <c r="G25" s="38">
        <f t="shared" si="0"/>
        <v>25000</v>
      </c>
      <c r="H25" s="4"/>
      <c r="I25" s="39">
        <f t="shared" si="1"/>
        <v>0</v>
      </c>
    </row>
    <row r="26" spans="1:9" s="40" customFormat="1" ht="30" x14ac:dyDescent="0.25">
      <c r="C26" s="35" t="s">
        <v>48</v>
      </c>
      <c r="D26" s="36" t="s">
        <v>33</v>
      </c>
      <c r="E26" s="37">
        <v>400</v>
      </c>
      <c r="F26" s="37">
        <v>33</v>
      </c>
      <c r="G26" s="38">
        <f t="shared" si="0"/>
        <v>13200</v>
      </c>
      <c r="H26" s="4"/>
      <c r="I26" s="39">
        <f t="shared" si="1"/>
        <v>0</v>
      </c>
    </row>
    <row r="27" spans="1:9" s="40" customFormat="1" ht="15" customHeight="1" x14ac:dyDescent="0.25">
      <c r="C27" s="35"/>
      <c r="D27" s="36"/>
      <c r="E27" s="37"/>
      <c r="F27" s="37"/>
      <c r="I27" s="41"/>
    </row>
    <row r="28" spans="1:9" s="40" customFormat="1" ht="15" customHeight="1" x14ac:dyDescent="0.25">
      <c r="C28" s="35"/>
      <c r="I28" s="41"/>
    </row>
    <row r="29" spans="1:9" s="40" customFormat="1" ht="15" customHeight="1" x14ac:dyDescent="0.25">
      <c r="C29" s="35"/>
      <c r="I29" s="41"/>
    </row>
    <row r="30" spans="1:9" s="40" customFormat="1" x14ac:dyDescent="0.25">
      <c r="C30" s="42"/>
      <c r="I30" s="41"/>
    </row>
    <row r="31" spans="1:9" s="40" customFormat="1" x14ac:dyDescent="0.25">
      <c r="C31" s="42"/>
      <c r="E31" s="41"/>
      <c r="F31" s="41"/>
      <c r="G31" s="43"/>
      <c r="I31" s="41"/>
    </row>
    <row r="32" spans="1:9" s="40" customFormat="1" x14ac:dyDescent="0.25">
      <c r="C32" s="42"/>
      <c r="E32" s="41"/>
      <c r="F32" s="41"/>
      <c r="G32" s="43"/>
      <c r="I32" s="41"/>
    </row>
    <row r="33" spans="3:9" s="40" customFormat="1" x14ac:dyDescent="0.25">
      <c r="C33" s="42"/>
      <c r="E33" s="41"/>
      <c r="F33" s="41"/>
      <c r="G33" s="43"/>
      <c r="I33" s="41"/>
    </row>
    <row r="34" spans="3:9" s="40" customFormat="1" x14ac:dyDescent="0.25">
      <c r="C34" s="42"/>
      <c r="E34" s="41"/>
      <c r="F34" s="41"/>
      <c r="G34" s="43"/>
      <c r="I34" s="41"/>
    </row>
    <row r="35" spans="3:9" s="40" customFormat="1" x14ac:dyDescent="0.25">
      <c r="C35" s="42"/>
      <c r="E35" s="41"/>
      <c r="F35" s="41"/>
      <c r="G35" s="43"/>
      <c r="I35" s="41"/>
    </row>
    <row r="36" spans="3:9" s="40" customFormat="1" x14ac:dyDescent="0.25">
      <c r="C36" s="42"/>
      <c r="E36" s="41"/>
      <c r="F36" s="41"/>
      <c r="G36" s="43"/>
      <c r="I36" s="41"/>
    </row>
    <row r="37" spans="3:9" s="40" customFormat="1" x14ac:dyDescent="0.25">
      <c r="C37" s="42"/>
      <c r="E37" s="41"/>
      <c r="F37" s="41"/>
      <c r="G37" s="43"/>
      <c r="I37" s="41"/>
    </row>
    <row r="38" spans="3:9" s="40" customFormat="1" x14ac:dyDescent="0.25">
      <c r="C38" s="42"/>
      <c r="E38" s="41"/>
      <c r="F38" s="41"/>
      <c r="G38" s="43"/>
      <c r="I38" s="41"/>
    </row>
    <row r="39" spans="3:9" s="40" customFormat="1" x14ac:dyDescent="0.25">
      <c r="C39" s="42"/>
      <c r="E39" s="41"/>
      <c r="F39" s="41"/>
      <c r="G39" s="43"/>
      <c r="I39" s="41"/>
    </row>
    <row r="40" spans="3:9" s="40" customFormat="1" x14ac:dyDescent="0.25">
      <c r="C40" s="42"/>
      <c r="E40" s="41"/>
      <c r="F40" s="41"/>
      <c r="G40" s="43"/>
      <c r="I40" s="41"/>
    </row>
    <row r="41" spans="3:9" s="40" customFormat="1" x14ac:dyDescent="0.25">
      <c r="C41" s="42"/>
      <c r="E41" s="41"/>
      <c r="F41" s="41"/>
      <c r="G41" s="43"/>
      <c r="I41" s="41"/>
    </row>
    <row r="42" spans="3:9" s="40" customFormat="1" x14ac:dyDescent="0.25">
      <c r="C42" s="42"/>
      <c r="E42" s="41"/>
      <c r="F42" s="41"/>
      <c r="G42" s="43"/>
      <c r="I42" s="41"/>
    </row>
    <row r="43" spans="3:9" s="40" customFormat="1" x14ac:dyDescent="0.25">
      <c r="C43" s="42"/>
      <c r="E43" s="41"/>
      <c r="F43" s="41"/>
      <c r="G43" s="43"/>
      <c r="I43" s="41"/>
    </row>
    <row r="44" spans="3:9" s="40" customFormat="1" x14ac:dyDescent="0.25">
      <c r="C44" s="42"/>
      <c r="E44" s="41"/>
      <c r="F44" s="41"/>
      <c r="G44" s="43"/>
      <c r="I44" s="41"/>
    </row>
    <row r="45" spans="3:9" s="40" customFormat="1" x14ac:dyDescent="0.25">
      <c r="C45" s="42"/>
      <c r="E45" s="41"/>
      <c r="F45" s="41"/>
      <c r="G45" s="43"/>
      <c r="I45" s="41"/>
    </row>
    <row r="46" spans="3:9" s="40" customFormat="1" x14ac:dyDescent="0.25">
      <c r="C46" s="42"/>
      <c r="E46" s="41"/>
      <c r="F46" s="41"/>
      <c r="G46" s="43"/>
      <c r="I46" s="41"/>
    </row>
    <row r="47" spans="3:9" s="40" customFormat="1" x14ac:dyDescent="0.25">
      <c r="C47" s="42"/>
      <c r="E47" s="41"/>
      <c r="F47" s="41"/>
      <c r="G47" s="43"/>
      <c r="I47" s="41"/>
    </row>
    <row r="48" spans="3:9" s="40" customFormat="1" x14ac:dyDescent="0.25">
      <c r="C48" s="42"/>
      <c r="E48" s="41"/>
      <c r="F48" s="41"/>
      <c r="G48" s="43"/>
      <c r="I48" s="41"/>
    </row>
  </sheetData>
  <sheetProtection algorithmName="SHA-512" hashValue="b2ujNT7cuPLQgQ4AArmY30nVIDXV/3CPMyR2j9Agm372AfcXgD+UdK6Sxq/KmuZai0Hx9fw1zE88Ln5lNFdVvQ==" saltValue="Fs51Qmqo4i4d3Wl0i6phmQ==" spinCount="100000" sheet="1" objects="1" scenarios="1"/>
  <mergeCells count="8">
    <mergeCell ref="F10:G10"/>
    <mergeCell ref="H10:I10"/>
    <mergeCell ref="A3:C3"/>
    <mergeCell ref="A6:C6"/>
    <mergeCell ref="A8:C8"/>
    <mergeCell ref="E3:G3"/>
    <mergeCell ref="E6:G6"/>
    <mergeCell ref="E8:G8"/>
  </mergeCells>
  <phoneticPr fontId="1" type="noConversion"/>
  <pageMargins left="0.7" right="0.7" top="0.75" bottom="0.75" header="0.3" footer="0.3"/>
  <pageSetup paperSize="9" orientation="portrait" r:id="rId1"/>
  <ignoredErrors>
    <ignoredError sqref="A12:A14 A16" numberStoredAsText="1"/>
    <ignoredError sqref="H14 H15:H24"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77AA8-9919-447D-9527-DC07F36DCA21}">
  <dimension ref="B1:B3"/>
  <sheetViews>
    <sheetView workbookViewId="0">
      <selection activeCell="B20" sqref="B20"/>
    </sheetView>
  </sheetViews>
  <sheetFormatPr baseColWidth="10" defaultColWidth="11.42578125" defaultRowHeight="15" x14ac:dyDescent="0.25"/>
  <cols>
    <col min="2" max="2" width="67.7109375" customWidth="1"/>
  </cols>
  <sheetData>
    <row r="1" spans="2:2" ht="15.75" thickBot="1" x14ac:dyDescent="0.3">
      <c r="B1" s="1" t="s">
        <v>30</v>
      </c>
    </row>
    <row r="2" spans="2:2" ht="15.75" thickBot="1" x14ac:dyDescent="0.3">
      <c r="B2" s="1" t="s">
        <v>31</v>
      </c>
    </row>
    <row r="3" spans="2:2" ht="15.75" thickBot="1" x14ac:dyDescent="0.3">
      <c r="B3" s="1" t="s">
        <v>32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CERTO</vt:lpstr>
      <vt:lpstr>Glosario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2024-08-29T07:55:05Z</dcterms:created>
  <dcterms:modified xsi:type="dcterms:W3CDTF">2024-08-29T10:51:20Z</dcterms:modified>
  <cp:category/>
  <cp:contentStatus/>
</cp:coreProperties>
</file>