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599982E1-8155-453D-A5F4-1E4BFE4847F5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G16" i="1"/>
  <c r="G15" i="1"/>
  <c r="G14" i="1"/>
  <c r="I14" i="1"/>
  <c r="F7" i="1"/>
  <c r="H3" i="1" l="1"/>
  <c r="H5" i="1" s="1"/>
  <c r="D3" i="1"/>
  <c r="D4" i="1" s="1"/>
  <c r="H4" i="1" l="1"/>
  <c r="H6" i="1" s="1"/>
  <c r="H7" i="1" s="1"/>
  <c r="H8" i="1" s="1"/>
  <c r="D5" i="1"/>
  <c r="D6" i="1"/>
  <c r="D7" i="1" s="1"/>
  <c r="D8" i="1" s="1"/>
</calcChain>
</file>

<file path=xl/sharedStrings.xml><?xml version="1.0" encoding="utf-8"?>
<sst xmlns="http://schemas.openxmlformats.org/spreadsheetml/2006/main" count="50" uniqueCount="44">
  <si>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</si>
  <si>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</si>
  <si>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</si>
  <si>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</si>
  <si>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</si>
  <si>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</si>
  <si>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</si>
  <si>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</si>
  <si>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</si>
  <si>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</si>
  <si>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</si>
  <si>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</si>
  <si>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</si>
  <si>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</si>
  <si>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</si>
  <si>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</si>
  <si>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</si>
  <si>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</si>
  <si>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</si>
  <si>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</si>
  <si>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</si>
  <si>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</si>
  <si>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</si>
  <si>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</si>
  <si>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</si>
  <si>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</si>
  <si>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</si>
  <si>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</si>
  <si>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</si>
  <si>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</si>
  <si>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Servicio de desarrollo de un simulador de cortes de servicio de la aplicación Cálculo de Trayectos Multimodal</t>
  </si>
  <si>
    <t>1.1</t>
  </si>
  <si>
    <t>C1</t>
  </si>
  <si>
    <t>Capítulo 1</t>
  </si>
  <si>
    <t>UC01</t>
  </si>
  <si>
    <t>Desarrollo simulador</t>
  </si>
  <si>
    <t xml:space="preserve">jornadas </t>
  </si>
  <si>
    <t>UC02</t>
  </si>
  <si>
    <t xml:space="preserve">Cambios en las rutas alternativas </t>
  </si>
  <si>
    <t>UC03</t>
  </si>
  <si>
    <t>Consulta de estadísticas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</si>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</sst>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0" fillId="0" borderId="0" xfId="0" applyProtection="1">
      <protection locked="0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2" fillId="2" borderId="0" xfId="0" applyNumberFormat="1" applyFont="1" applyFill="1"/>
    <xf numFmtId="49" fontId="3" fillId="0" borderId="0" xfId="0" applyNumberFormat="1" applyFont="1"/>
    <xf numFmtId="49" fontId="5" fillId="0" borderId="0" xfId="0" applyNumberFormat="1" applyFont="1"/>
    <xf numFmtId="4" fontId="3" fillId="0" borderId="0" xfId="0" applyNumberFormat="1" applyFont="1"/>
    <xf numFmtId="164" fontId="0" fillId="4" borderId="0" xfId="0" applyNumberFormat="1" applyFill="1"/>
    <xf numFmtId="49" fontId="4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"/>
  <sheetViews>
    <sheetView tabSelected="1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17" t="s">
        <v>2</v>
      </c>
      <c r="B2" s="18">
        <v>1</v>
      </c>
    </row>
    <row r="3" spans="1:9" ht="15" customHeight="1" thickBot="1" x14ac:dyDescent="0.3">
      <c r="A3" s="34" t="s">
        <v>3</v>
      </c>
      <c r="B3" s="35"/>
      <c r="C3" s="36"/>
      <c r="D3" s="7">
        <f>SUM(G:G)</f>
        <v>43098</v>
      </c>
      <c r="E3" s="34" t="s">
        <v>4</v>
      </c>
      <c r="F3" s="35"/>
      <c r="G3" s="36"/>
      <c r="H3" s="7">
        <f>SUM(I:I)</f>
        <v>0</v>
      </c>
    </row>
    <row r="4" spans="1:9" ht="15" customHeight="1" thickBot="1" x14ac:dyDescent="0.3">
      <c r="A4" s="19" t="s">
        <v>5</v>
      </c>
      <c r="B4" s="20">
        <v>0.06</v>
      </c>
      <c r="C4" s="8" t="s">
        <v>6</v>
      </c>
      <c r="D4" s="9">
        <f>ROUND($D$3*B4,2)</f>
        <v>2585.88</v>
      </c>
      <c r="E4" s="10" t="s">
        <v>7</v>
      </c>
      <c r="F4" s="2"/>
      <c r="G4" s="8" t="s">
        <v>6</v>
      </c>
      <c r="H4" s="9">
        <f>ROUND($H$3*F4,2)</f>
        <v>0</v>
      </c>
    </row>
    <row r="5" spans="1:9" ht="15.75" thickBot="1" x14ac:dyDescent="0.3">
      <c r="A5" s="19" t="s">
        <v>8</v>
      </c>
      <c r="B5" s="20">
        <v>0.09</v>
      </c>
      <c r="C5" s="8" t="s">
        <v>9</v>
      </c>
      <c r="D5" s="9">
        <f>ROUND($D$3*B5,2)</f>
        <v>3878.82</v>
      </c>
      <c r="E5" s="10" t="s">
        <v>10</v>
      </c>
      <c r="F5" s="2"/>
      <c r="G5" s="8" t="s">
        <v>9</v>
      </c>
      <c r="H5" s="9">
        <f>ROUND($H$3*F5,2)</f>
        <v>0</v>
      </c>
    </row>
    <row r="6" spans="1:9" ht="15.75" thickBot="1" x14ac:dyDescent="0.3">
      <c r="A6" s="37" t="s">
        <v>11</v>
      </c>
      <c r="B6" s="38"/>
      <c r="C6" s="39"/>
      <c r="D6" s="9">
        <f>SUM(D3,D4,D5)</f>
        <v>49562.7</v>
      </c>
      <c r="E6" s="37" t="s">
        <v>12</v>
      </c>
      <c r="F6" s="38"/>
      <c r="G6" s="39"/>
      <c r="H6" s="9">
        <f>SUM(H3,H4,H5)</f>
        <v>0</v>
      </c>
    </row>
    <row r="7" spans="1:9" ht="15.75" thickBot="1" x14ac:dyDescent="0.3">
      <c r="A7" s="21" t="s">
        <v>13</v>
      </c>
      <c r="B7" s="22">
        <v>0.21</v>
      </c>
      <c r="C7" s="8" t="s">
        <v>14</v>
      </c>
      <c r="D7" s="9">
        <f>ROUND($D$6*B7,2)</f>
        <v>10408.17</v>
      </c>
      <c r="E7" s="11" t="s">
        <v>13</v>
      </c>
      <c r="F7" s="12">
        <f>B7</f>
        <v>0.21</v>
      </c>
      <c r="G7" s="8" t="s">
        <v>14</v>
      </c>
      <c r="H7" s="9">
        <f>ROUND($H$6*F7,2)</f>
        <v>0</v>
      </c>
    </row>
    <row r="8" spans="1:9" ht="15.75" thickBot="1" x14ac:dyDescent="0.3">
      <c r="A8" s="40" t="s">
        <v>15</v>
      </c>
      <c r="B8" s="41"/>
      <c r="C8" s="42"/>
      <c r="D8" s="13">
        <f>SUM(D6:D7)</f>
        <v>59970.869999999995</v>
      </c>
      <c r="E8" s="40" t="s">
        <v>16</v>
      </c>
      <c r="F8" s="41"/>
      <c r="G8" s="42"/>
      <c r="H8" s="13">
        <f>SUM(H6:H7)</f>
        <v>0</v>
      </c>
    </row>
    <row r="9" spans="1:9" ht="15.75" thickBot="1" x14ac:dyDescent="0.3"/>
    <row r="10" spans="1:9" ht="15.75" thickBot="1" x14ac:dyDescent="0.3">
      <c r="A10" s="14"/>
      <c r="F10" s="32" t="s">
        <v>17</v>
      </c>
      <c r="G10" s="33"/>
      <c r="H10" s="32" t="s">
        <v>18</v>
      </c>
      <c r="I10" s="33"/>
    </row>
    <row r="11" spans="1:9" x14ac:dyDescent="0.25">
      <c r="A11" s="15" t="s">
        <v>19</v>
      </c>
      <c r="B11" s="15" t="s">
        <v>20</v>
      </c>
      <c r="C11" s="15" t="s">
        <v>21</v>
      </c>
      <c r="D11" s="15" t="s">
        <v>22</v>
      </c>
      <c r="E11" s="23" t="s">
        <v>23</v>
      </c>
      <c r="F11" s="23" t="s">
        <v>24</v>
      </c>
      <c r="G11" s="15" t="s">
        <v>25</v>
      </c>
      <c r="H11" s="15" t="s">
        <v>26</v>
      </c>
      <c r="I11" s="15" t="s">
        <v>27</v>
      </c>
    </row>
    <row r="12" spans="1:9" s="16" customFormat="1" x14ac:dyDescent="0.25">
      <c r="A12" s="24" t="s">
        <v>28</v>
      </c>
      <c r="B12" s="24" t="s">
        <v>29</v>
      </c>
      <c r="C12" s="25" t="s">
        <v>30</v>
      </c>
      <c r="D12" s="24"/>
      <c r="E12" s="26"/>
      <c r="F12" s="26"/>
      <c r="G12" s="27"/>
      <c r="H12" s="3"/>
      <c r="I12" s="31"/>
    </row>
    <row r="13" spans="1:9" s="16" customFormat="1" x14ac:dyDescent="0.25">
      <c r="A13" s="24" t="s">
        <v>31</v>
      </c>
      <c r="B13" s="28" t="s">
        <v>32</v>
      </c>
      <c r="C13" s="28" t="s">
        <v>33</v>
      </c>
      <c r="D13" s="24"/>
      <c r="E13" s="26"/>
      <c r="F13" s="26"/>
      <c r="G13" s="27"/>
      <c r="H13" s="3"/>
      <c r="I13" s="31"/>
    </row>
    <row r="14" spans="1:9" s="16" customFormat="1" x14ac:dyDescent="0.25">
      <c r="A14" s="24"/>
      <c r="B14" s="24" t="s">
        <v>34</v>
      </c>
      <c r="C14" s="24" t="s">
        <v>35</v>
      </c>
      <c r="D14" s="29" t="s">
        <v>36</v>
      </c>
      <c r="E14" s="26">
        <v>45</v>
      </c>
      <c r="F14" s="26">
        <v>653</v>
      </c>
      <c r="G14" s="30">
        <f>ROUND(E14*F14,2)</f>
        <v>29385</v>
      </c>
      <c r="H14" s="3"/>
      <c r="I14" s="31">
        <f>ROUND(E14*H14,2)</f>
        <v>0</v>
      </c>
    </row>
    <row r="15" spans="1:9" x14ac:dyDescent="0.25">
      <c r="B15" s="24" t="s">
        <v>37</v>
      </c>
      <c r="C15" s="24" t="s">
        <v>38</v>
      </c>
      <c r="D15" s="29" t="s">
        <v>36</v>
      </c>
      <c r="E15" s="26">
        <v>12</v>
      </c>
      <c r="F15" s="26">
        <v>653</v>
      </c>
      <c r="G15" s="30">
        <f>ROUND(E15*F15,2)</f>
        <v>7836</v>
      </c>
      <c r="H15" s="3"/>
      <c r="I15" s="31">
        <f t="shared" ref="I15:I16" si="0">ROUND(E15*H15,2)</f>
        <v>0</v>
      </c>
    </row>
    <row r="16" spans="1:9" x14ac:dyDescent="0.25">
      <c r="B16" s="24" t="s">
        <v>39</v>
      </c>
      <c r="C16" s="24" t="s">
        <v>40</v>
      </c>
      <c r="D16" s="29" t="s">
        <v>36</v>
      </c>
      <c r="E16" s="26">
        <v>9</v>
      </c>
      <c r="F16" s="26">
        <v>653</v>
      </c>
      <c r="G16" s="30">
        <f>ROUND(E16*F16,2)</f>
        <v>5877</v>
      </c>
      <c r="H16" s="3"/>
      <c r="I16" s="31">
        <f t="shared" si="0"/>
        <v>0</v>
      </c>
    </row>
  </sheetData>
  <sheetProtection algorithmName="SHA-512" hashValue="GGgeIrILkr+uBsuPE80R5fG99tNUQxTwNMADVvzVYjuf835rj/HAa+kI7jdgRGGDD4enF0dljKOJWRUNH+9L8w==" saltValue="erVpTO6A3QwDE5eHo6KgW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41</v>
      </c>
    </row>
    <row r="2" spans="2:2" ht="15.75" thickBot="1" x14ac:dyDescent="0.3">
      <c r="B2" s="1" t="s">
        <v>42</v>
      </c>
    </row>
    <row r="3" spans="2:2" ht="15.75" thickBot="1" x14ac:dyDescent="0.3">
      <c r="B3" s="1" t="s">
        <v>43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89" ma:contentTypeDescription="Crear nuevo documento." ma:contentTypeScope="" ma:versionID="3c8f18db90b701e4f62e48c6e5ff66a9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PolicyDirtyBag xmlns="microsoft.office.server.policy.changes">
  <Microsoft.Office.RecordsManagement.PolicyFeatures.PolicyLabel op="Delete"/>
</PolicyDirtyBag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a6cc1e-42bf-475f-8c44-5294e8a84573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  <_dlc_DocId xmlns="c267183c-d7e5-44d0-9a28-6883cf5fe4d7">ZEZVXQHEZRP4-558276571-84264</_dlc_DocId>
    <TaxCatchAll xmlns="c267183c-d7e5-44d0-9a28-6883cf5fe4d7"/>
    <Tipo_x0020_de_x0020_documento xmlns="bacb354c-e7f2-49fa-a48e-f1857a165e78" xsi:nil="true"/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_dlc_DocIdUrl xmlns="c267183c-d7e5-44d0-9a28-6883cf5fe4d7">
      <Url>https://espacios.metromadrid.es/sda/Proyectos/_layouts/15/DocIdRedir.aspx?ID=ZEZVXQHEZRP4-558276571-84264</Url>
      <Description>ZEZVXQHEZRP4-558276571-84264</Description>
    </_dlc_DocIdUrl>
    <Fecha_x0020_ xmlns="bacb354c-e7f2-49fa-a48e-f1857a165e78" xsi:nil="true"/>
  </documentManagement>
</p:properties>
</file>

<file path=customXml/itemProps1.xml><?xml version="1.0" encoding="utf-8"?>
<ds:datastoreItem xmlns:ds="http://schemas.openxmlformats.org/officeDocument/2006/customXml" ds:itemID="{F60D5DD9-E2DC-44ED-8D2A-E3F69509E3C4}"/>
</file>

<file path=customXml/itemProps2.xml><?xml version="1.0" encoding="utf-8"?>
<ds:datastoreItem xmlns:ds="http://schemas.openxmlformats.org/officeDocument/2006/customXml" ds:itemID="{E78A4F5A-2803-4C39-8544-AD021C5BE2A5}"/>
</file>

<file path=customXml/itemProps3.xml><?xml version="1.0" encoding="utf-8"?>
<ds:datastoreItem xmlns:ds="http://schemas.openxmlformats.org/officeDocument/2006/customXml" ds:itemID="{3CE4B89C-A8CC-4344-AC49-2E017635C7E5}"/>
</file>

<file path=customXml/itemProps4.xml><?xml version="1.0" encoding="utf-8"?>
<ds:datastoreItem xmlns:ds="http://schemas.openxmlformats.org/officeDocument/2006/customXml" ds:itemID="{044F14A5-1AD8-4252-B257-C9BCC3B132A9}"/>
</file>

<file path=customXml/itemProps5.xml><?xml version="1.0" encoding="utf-8"?>
<ds:datastoreItem xmlns:ds="http://schemas.openxmlformats.org/officeDocument/2006/customXml" ds:itemID="{503217E9-7F8D-4A77-8891-0A5F07903E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2024-11-22T11:16:15Z</dcterms:created>
  <dcterms:modified xsi:type="dcterms:W3CDTF">2024-11-22T11:17:53Z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ContentTypeId">
    <vt:lpwstr>0x01010040BF027305BBB443B3C08E3FE08CFD86</vt:lpwstr>
  </property>
  <property fmtid="{D5CDD505-2E9C-101B-9397-08002B2CF9AE}" pid="5" name="_dlc_DocIdItemGuid">
    <vt:lpwstr>fcdb62c1-73c6-4f5b-8ad3-2b856d22ba37</vt:lpwstr>
  </property>
</Properties>
</file>