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A6ABE414-45D3-42E3-ACFD-29D0403233E2}" xr6:coauthVersionLast="47" xr6:coauthVersionMax="47" xr10:uidLastSave="{00000000-0000-0000-0000-000000000000}"/>
  <bookViews>
    <workbookView xWindow="-84" yWindow="-1306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7" i="1"/>
  <c r="I18" i="1"/>
  <c r="I20" i="1"/>
  <c r="I22" i="1"/>
  <c r="I23" i="1"/>
  <c r="I25" i="1"/>
  <c r="I26" i="1"/>
  <c r="I28" i="1"/>
  <c r="I29" i="1"/>
  <c r="I31" i="1"/>
  <c r="I33" i="1"/>
  <c r="I34" i="1"/>
  <c r="I36" i="1"/>
  <c r="I37" i="1"/>
  <c r="I39" i="1"/>
  <c r="I40" i="1"/>
  <c r="I42" i="1"/>
  <c r="I43" i="1"/>
  <c r="I45" i="1"/>
  <c r="I46" i="1"/>
  <c r="I48" i="1"/>
  <c r="I50" i="1"/>
  <c r="I51" i="1"/>
  <c r="I53" i="1"/>
  <c r="I54" i="1"/>
  <c r="I56" i="1"/>
  <c r="I57" i="1"/>
  <c r="I59" i="1"/>
  <c r="I60" i="1"/>
  <c r="I62" i="1"/>
  <c r="I63" i="1"/>
  <c r="I65" i="1"/>
  <c r="I66" i="1"/>
  <c r="I68" i="1"/>
  <c r="I69" i="1"/>
  <c r="I71" i="1"/>
  <c r="I14" i="1"/>
  <c r="G37" i="1"/>
  <c r="G17" i="1"/>
  <c r="G18" i="1"/>
  <c r="G20" i="1"/>
  <c r="G22" i="1"/>
  <c r="G23" i="1"/>
  <c r="G25" i="1"/>
  <c r="G26" i="1"/>
  <c r="G28" i="1"/>
  <c r="G29" i="1"/>
  <c r="G31" i="1"/>
  <c r="G33" i="1"/>
  <c r="G34" i="1"/>
  <c r="G36" i="1"/>
  <c r="G39" i="1"/>
  <c r="G40" i="1"/>
  <c r="G42" i="1"/>
  <c r="G43" i="1"/>
  <c r="G45" i="1"/>
  <c r="G46" i="1"/>
  <c r="G48" i="1"/>
  <c r="G50" i="1"/>
  <c r="G51" i="1"/>
  <c r="G53" i="1"/>
  <c r="G54" i="1"/>
  <c r="G56" i="1"/>
  <c r="G57" i="1"/>
  <c r="G59" i="1"/>
  <c r="G60" i="1"/>
  <c r="G62" i="1"/>
  <c r="G63" i="1"/>
  <c r="G65" i="1"/>
  <c r="G66" i="1"/>
  <c r="G68" i="1"/>
  <c r="G69" i="1"/>
  <c r="G71" i="1"/>
  <c r="G15" i="1"/>
  <c r="G14" i="1"/>
  <c r="H3" i="1" l="1"/>
  <c r="F7" i="1" l="1"/>
  <c r="H5" i="1" l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<sst xmlns="http://schemas.openxmlformats.org/spreadsheetml/2006/main" count="215" uniqueCount="139">
  <si>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</si>
  <si>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</si>
  <si>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</si>
  <si>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</si>
  <si>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</si>
  <si>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</si>
  <si>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</si>
  <si>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</si>
  <si>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</si>
  <si>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</si>
  <si>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</si>
  <si>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</si>
  <si>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</si>
  <si>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</si>
  <si>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</si>
  <si>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</si>
  <si>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</si>
  <si>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</si>
  <si>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</si>
  <si>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</si>
  <si>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</si>
  <si>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</si>
  <si>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</si>
  <si>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</si>
  <si>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</si>
  <si>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</si>
  <si>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</si>
  <si>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</si>
  <si>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</si>
  <si>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</si>
  <si>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</si>
  <si>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</si>
  <si>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T1</t>
  </si>
  <si>
    <t>ud</t>
  </si>
  <si>
    <t>1.1</t>
  </si>
  <si>
    <t xml:space="preserve">SERVICIO DE REPARACIONES ESPECIALIZADAS DE CERRAJERÍA EN ESCALERAS MECÁNICAS MANTENIDAS POR METRO DE MADRID </t>
  </si>
  <si>
    <t>REPA.01</t>
  </si>
  <si>
    <t>Reponer panel recto de balaustrada
(Chapa de acero inoxidable cortada y plegada a medida )</t>
  </si>
  <si>
    <t>REPA.02</t>
  </si>
  <si>
    <t>REPA.03</t>
  </si>
  <si>
    <t>REPA.04</t>
  </si>
  <si>
    <t>REPA.05</t>
  </si>
  <si>
    <t>REPA.06</t>
  </si>
  <si>
    <t>REPA.07</t>
  </si>
  <si>
    <t>REPA.08</t>
  </si>
  <si>
    <t>REPA.09</t>
  </si>
  <si>
    <t>REPA.10</t>
  </si>
  <si>
    <t>REPA.11</t>
  </si>
  <si>
    <t>REPA.12</t>
  </si>
  <si>
    <t>REPA.13</t>
  </si>
  <si>
    <t>REPA.14</t>
  </si>
  <si>
    <t>REPA.15</t>
  </si>
  <si>
    <t>REPA.16</t>
  </si>
  <si>
    <t>REPA.17</t>
  </si>
  <si>
    <t>REPA.18</t>
  </si>
  <si>
    <t>REPA.19</t>
  </si>
  <si>
    <t>REPA.20</t>
  </si>
  <si>
    <t>REPA.21</t>
  </si>
  <si>
    <t>Reponer panel curvo de balaustrada
(Chapa de acero inoxidable cortada y plegada a medida )</t>
  </si>
  <si>
    <t>Trabajos de soldadura a demanda
(mínimo 4 horas)</t>
  </si>
  <si>
    <t>Reponer lamas recubrimiento en tapa de foso tamaño pequeño
(aprox. 1560 x 310 mm)
(aproxim. 0,58 m2 incluido desp. corte )</t>
  </si>
  <si>
    <t>Reponer lamas recubrimiento en tapa de foso tamaño grande
(aprox. 1500 x 800 mm)
(Aprox. 1,44 m2 incluido desp. corte )</t>
  </si>
  <si>
    <t>Reponer lamas recubrimiento en placa porta-peines
(0,39 m2 aproxim, chapa de aluminio damero)</t>
  </si>
  <si>
    <t>Remachar lamas de recubrimiento sueltas en embarques superior e inferior (mínimo 1 hora)</t>
  </si>
  <si>
    <t>Instalación estribo para acceso a fosos
(2 Uds. de estribo según modelo estándar de Metro)</t>
  </si>
  <si>
    <t>Reponer amortiguadores de tapa de foso
(2 Uds. de amortiguador tipo comercial)</t>
  </si>
  <si>
    <t>Montar / sustituir bisagras
(Todos los lementos necesarios para una tapa de foso)</t>
  </si>
  <si>
    <t>Montar barra seguro anti-cierre
(Todos los lementos necesarios para una tapa de foso)</t>
  </si>
  <si>
    <t>Montar carril / soporte deslizamiento / anclaje barra anti-cierre
(Todos los lementos necesarios para una tapa de foso)</t>
  </si>
  <si>
    <t>Ajuste perimetral cierre tapa sobre bastidor apoyo (mínimo 1,5 horas)</t>
  </si>
  <si>
    <t>Montaje y suministro nueva tapa de foso tamaño pequeño.
Completamente equipada: Bisagras, herrajes apertura y fijación en posición abierta, amortiguadores, etc…)
(aprox. 1560 x 310 mm)</t>
  </si>
  <si>
    <t>Montaje y suministro nueva tapa de foso tamaño grande.
Completamente equipada: Bisagras, herrajes apertura y fijación en posición abierta, amortiguadores, etc…)
(aprox. 1500 x 800 mm)</t>
  </si>
  <si>
    <t>Suministro y montaje de todos los elementos necesarios para el apoyo de la rejilla protectora en los volteos de pedaños de un foso.</t>
  </si>
  <si>
    <t>Suministro y montaje de 1 Ud. panel-rejilla  protectora en volteos de peldaño en foso</t>
  </si>
  <si>
    <t xml:space="preserve">Suministro y montaje nueva barrera de protección de fosos </t>
  </si>
  <si>
    <t>Reparación de barrera de protección de fosos.
(abisagrado, otros herrajes y 4 nuevos paneles serigradfiados)</t>
  </si>
  <si>
    <t>Hora de Técnico Especialista</t>
  </si>
  <si>
    <t>Fabricación y montaje de tapa a medida urgente plazo máximo 24 h (antideslizante nuevo modelo)</t>
  </si>
  <si>
    <t>h</t>
  </si>
  <si>
    <t>1.2</t>
  </si>
  <si>
    <t>Materiales</t>
  </si>
  <si>
    <t>Mano de obra</t>
  </si>
  <si>
    <t>01.01</t>
  </si>
  <si>
    <t>01.02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</si>
  <si>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</si>
  <si>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</si>
  <si>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</si>
  <si>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</si>
  <si>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</si>
  <si>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</si>
  <si>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</si>
  <si>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</si>
  <si>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</si>
  <si>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</si>
  <si>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</si>
  <si>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</si>
  <si>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</si>
  <si>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</si>
  <si>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</si>
  <si>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</si>
  <si>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</si>
  <si>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</si>
  <si>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</si>
  <si>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02.01</t>
  </si>
  <si>
    <t>02.02</t>
  </si>
  <si>
    <t>03.01</t>
  </si>
  <si>
    <t>04.02</t>
  </si>
  <si>
    <t>04.01</t>
  </si>
  <si>
    <t>05.01</t>
  </si>
  <si>
    <t>05.02</t>
  </si>
  <si>
    <t>06.01</t>
  </si>
  <si>
    <t>06.02</t>
  </si>
  <si>
    <t>07.02</t>
  </si>
  <si>
    <t>08.01</t>
  </si>
  <si>
    <t>08.02</t>
  </si>
  <si>
    <t>09.01</t>
  </si>
  <si>
    <t>09.02</t>
  </si>
  <si>
    <t>10.01</t>
  </si>
  <si>
    <t>10.02</t>
  </si>
  <si>
    <t>11.01</t>
  </si>
  <si>
    <t>11.02</t>
  </si>
  <si>
    <t>12.01</t>
  </si>
  <si>
    <t>12.02</t>
  </si>
  <si>
    <t>13.02</t>
  </si>
  <si>
    <t>14.01</t>
  </si>
  <si>
    <t>14.02</t>
  </si>
  <si>
    <t>15.01</t>
  </si>
  <si>
    <t>15.02</t>
  </si>
  <si>
    <t>16.01</t>
  </si>
  <si>
    <t>16.02</t>
  </si>
  <si>
    <t>17.01</t>
  </si>
  <si>
    <t>17.02</t>
  </si>
  <si>
    <t>18.01</t>
  </si>
  <si>
    <t>18.02</t>
  </si>
  <si>
    <t>19.01</t>
  </si>
  <si>
    <t>19.02</t>
  </si>
  <si>
    <t>20.01</t>
  </si>
  <si>
    <t>20.02</t>
  </si>
  <si>
    <t>21.02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</si>
</sst>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4" fontId="3" fillId="4" borderId="0" xfId="0" applyNumberFormat="1" applyFont="1" applyFill="1"/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0" fontId="0" fillId="0" borderId="0" xfId="0" applyAlignment="1">
      <alignment wrapText="1"/>
    </xf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D2247C4F-987D-4C72-A082-A0F71EC1B41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71"/>
  <sheetViews>
    <sheetView tabSelected="1" zoomScale="70" zoomScaleNormal="70" workbookViewId="0">
      <selection activeCell="K13" sqref="K13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50.88671875" customWidth="1"/>
    <col min="4" max="4" width="18.6640625" customWidth="1"/>
    <col min="5" max="5" width="29.10937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6" t="s">
        <v>0</v>
      </c>
      <c r="H1" s="26" t="s">
        <v>1</v>
      </c>
    </row>
    <row r="2" spans="1:9" ht="15" thickBot="1" x14ac:dyDescent="0.35">
      <c r="A2" s="27" t="s">
        <v>2</v>
      </c>
      <c r="B2" s="28">
        <v>1</v>
      </c>
    </row>
    <row r="3" spans="1:9" ht="15" customHeight="1" thickBot="1" x14ac:dyDescent="0.35">
      <c r="A3" s="32" t="s">
        <v>3</v>
      </c>
      <c r="B3" s="33"/>
      <c r="C3" s="34"/>
      <c r="D3" s="29">
        <f>SUM(G:G)</f>
        <v>344134.36000000004</v>
      </c>
      <c r="E3" s="32" t="s">
        <v>4</v>
      </c>
      <c r="F3" s="33"/>
      <c r="G3" s="34"/>
      <c r="H3" s="29">
        <f>SUM(I:I)</f>
        <v>0</v>
      </c>
    </row>
    <row r="4" spans="1:9" ht="15" customHeight="1" thickBot="1" x14ac:dyDescent="0.35">
      <c r="A4" s="23" t="s">
        <v>5</v>
      </c>
      <c r="B4" s="24">
        <v>0.06</v>
      </c>
      <c r="C4" s="16" t="s">
        <v>6</v>
      </c>
      <c r="D4" s="13">
        <f>ROUND($D$3*B4,2)</f>
        <v>20648.060000000001</v>
      </c>
      <c r="E4" s="25" t="s">
        <v>7</v>
      </c>
      <c r="F4" s="2"/>
      <c r="G4" s="16" t="s">
        <v>6</v>
      </c>
      <c r="H4" s="13">
        <f>ROUND($H$3*F4,2)</f>
        <v>0</v>
      </c>
    </row>
    <row r="5" spans="1:9" ht="15" thickBot="1" x14ac:dyDescent="0.35">
      <c r="A5" s="23" t="s">
        <v>8</v>
      </c>
      <c r="B5" s="24">
        <v>0.09</v>
      </c>
      <c r="C5" s="16" t="s">
        <v>9</v>
      </c>
      <c r="D5" s="13">
        <f>ROUND($D$3*B5,2)</f>
        <v>30972.09</v>
      </c>
      <c r="E5" s="25" t="s">
        <v>10</v>
      </c>
      <c r="F5" s="2"/>
      <c r="G5" s="16" t="s">
        <v>9</v>
      </c>
      <c r="H5" s="13">
        <f>ROUND($H$3*F5,2)</f>
        <v>0</v>
      </c>
    </row>
    <row r="6" spans="1:9" ht="15" thickBot="1" x14ac:dyDescent="0.35">
      <c r="A6" s="35" t="s">
        <v>11</v>
      </c>
      <c r="B6" s="36"/>
      <c r="C6" s="37"/>
      <c r="D6" s="13">
        <f>SUM(D3,D4,D5)</f>
        <v>395754.51000000007</v>
      </c>
      <c r="E6" s="35" t="s">
        <v>12</v>
      </c>
      <c r="F6" s="36"/>
      <c r="G6" s="37"/>
      <c r="H6" s="13">
        <f>SUM(H3,H4,H5)</f>
        <v>0</v>
      </c>
    </row>
    <row r="7" spans="1:9" ht="15" thickBot="1" x14ac:dyDescent="0.35">
      <c r="A7" s="14" t="s">
        <v>13</v>
      </c>
      <c r="B7" s="15">
        <v>0.21</v>
      </c>
      <c r="C7" s="16" t="s">
        <v>14</v>
      </c>
      <c r="D7" s="13">
        <f>ROUND($D$6*B7,2)</f>
        <v>83108.45</v>
      </c>
      <c r="E7" s="17" t="s">
        <v>13</v>
      </c>
      <c r="F7" s="18">
        <f>B7</f>
        <v>0.21</v>
      </c>
      <c r="G7" s="16" t="s">
        <v>14</v>
      </c>
      <c r="H7" s="13">
        <f>ROUND($H$6*F7,2)</f>
        <v>0</v>
      </c>
    </row>
    <row r="8" spans="1:9" ht="15" thickBot="1" x14ac:dyDescent="0.35">
      <c r="A8" s="38" t="s">
        <v>15</v>
      </c>
      <c r="B8" s="39"/>
      <c r="C8" s="40"/>
      <c r="D8" s="19">
        <f>SUM(D6:D7)</f>
        <v>478862.96000000008</v>
      </c>
      <c r="E8" s="38" t="s">
        <v>16</v>
      </c>
      <c r="F8" s="39"/>
      <c r="G8" s="40"/>
      <c r="H8" s="19">
        <f>SUM(H6:H7)</f>
        <v>0</v>
      </c>
    </row>
    <row r="9" spans="1:9" ht="15" thickBot="1" x14ac:dyDescent="0.35"/>
    <row r="10" spans="1:9" ht="15" thickBot="1" x14ac:dyDescent="0.35">
      <c r="A10" s="20"/>
      <c r="F10" s="30" t="s">
        <v>17</v>
      </c>
      <c r="G10" s="31"/>
      <c r="H10" s="30" t="s">
        <v>18</v>
      </c>
      <c r="I10" s="31"/>
    </row>
    <row r="11" spans="1:9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ht="43.2" x14ac:dyDescent="0.3">
      <c r="A12" s="7" t="s">
        <v>28</v>
      </c>
      <c r="B12" s="7" t="s">
        <v>32</v>
      </c>
      <c r="C12" s="12" t="s">
        <v>35</v>
      </c>
      <c r="E12"/>
      <c r="F12"/>
      <c r="G12" s="11"/>
      <c r="H12" s="3"/>
      <c r="I12" s="6"/>
    </row>
    <row r="13" spans="1:9" ht="28.8" x14ac:dyDescent="0.3">
      <c r="A13" s="7" t="s">
        <v>34</v>
      </c>
      <c r="B13" s="7" t="s">
        <v>36</v>
      </c>
      <c r="C13" s="8" t="s">
        <v>37</v>
      </c>
      <c r="D13" s="9"/>
      <c r="E13" s="10"/>
      <c r="F13" s="10"/>
      <c r="G13" s="11"/>
      <c r="H13" s="3"/>
      <c r="I13" s="6"/>
    </row>
    <row r="14" spans="1:9" x14ac:dyDescent="0.3">
      <c r="A14" s="7"/>
      <c r="B14" s="7" t="s">
        <v>82</v>
      </c>
      <c r="C14" s="8" t="s">
        <v>80</v>
      </c>
      <c r="D14" s="9" t="s">
        <v>33</v>
      </c>
      <c r="E14" s="10">
        <v>6</v>
      </c>
      <c r="F14" s="10">
        <v>387.86</v>
      </c>
      <c r="G14" s="11">
        <f>ROUND(F14*E14,2)</f>
        <v>2327.16</v>
      </c>
      <c r="H14" s="3"/>
      <c r="I14" s="6">
        <f>ROUND(H14*E14,2)</f>
        <v>0</v>
      </c>
    </row>
    <row r="15" spans="1:9" x14ac:dyDescent="0.3">
      <c r="A15" s="7"/>
      <c r="B15" s="7" t="s">
        <v>83</v>
      </c>
      <c r="C15" s="8" t="s">
        <v>81</v>
      </c>
      <c r="D15" s="9" t="s">
        <v>33</v>
      </c>
      <c r="E15" s="10">
        <v>6</v>
      </c>
      <c r="F15" s="10">
        <v>25.88</v>
      </c>
      <c r="G15" s="11">
        <f>ROUND(F15*E15,2)</f>
        <v>155.28</v>
      </c>
      <c r="H15" s="3"/>
      <c r="I15" s="6">
        <f t="shared" ref="I15:I71" si="0">ROUND(H15*E15,2)</f>
        <v>0</v>
      </c>
    </row>
    <row r="16" spans="1:9" ht="28.8" x14ac:dyDescent="0.3">
      <c r="A16" s="7" t="s">
        <v>79</v>
      </c>
      <c r="B16" s="7" t="s">
        <v>38</v>
      </c>
      <c r="C16" s="8" t="s">
        <v>58</v>
      </c>
      <c r="D16" s="9"/>
      <c r="E16" s="10"/>
      <c r="F16" s="10"/>
      <c r="G16" s="11"/>
      <c r="H16" s="3"/>
      <c r="I16" s="6"/>
    </row>
    <row r="17" spans="1:9" x14ac:dyDescent="0.3">
      <c r="A17" s="7"/>
      <c r="B17" s="7" t="s">
        <v>103</v>
      </c>
      <c r="C17" s="8" t="s">
        <v>80</v>
      </c>
      <c r="D17" s="9" t="s">
        <v>33</v>
      </c>
      <c r="E17" s="10">
        <v>6</v>
      </c>
      <c r="F17" s="10">
        <v>420.19</v>
      </c>
      <c r="G17" s="11">
        <f t="shared" ref="G17:G71" si="1">ROUND(F17*E17,2)</f>
        <v>2521.14</v>
      </c>
      <c r="H17" s="3"/>
      <c r="I17" s="6">
        <f t="shared" si="0"/>
        <v>0</v>
      </c>
    </row>
    <row r="18" spans="1:9" x14ac:dyDescent="0.3">
      <c r="A18" s="7"/>
      <c r="B18" s="7" t="s">
        <v>104</v>
      </c>
      <c r="C18" s="8" t="s">
        <v>81</v>
      </c>
      <c r="D18" s="9" t="s">
        <v>33</v>
      </c>
      <c r="E18" s="10">
        <v>6</v>
      </c>
      <c r="F18" s="10">
        <v>25.88</v>
      </c>
      <c r="G18" s="11">
        <f t="shared" si="1"/>
        <v>155.28</v>
      </c>
      <c r="H18" s="3"/>
      <c r="I18" s="6">
        <f t="shared" si="0"/>
        <v>0</v>
      </c>
    </row>
    <row r="19" spans="1:9" ht="28.8" x14ac:dyDescent="0.3">
      <c r="A19" s="7" t="s">
        <v>84</v>
      </c>
      <c r="B19" s="7" t="s">
        <v>39</v>
      </c>
      <c r="C19" s="8" t="s">
        <v>59</v>
      </c>
      <c r="D19" s="9"/>
      <c r="E19" s="10"/>
      <c r="F19" s="10"/>
      <c r="G19" s="11"/>
      <c r="H19" s="3"/>
      <c r="I19" s="6"/>
    </row>
    <row r="20" spans="1:9" x14ac:dyDescent="0.3">
      <c r="A20" s="7"/>
      <c r="B20" s="7" t="s">
        <v>105</v>
      </c>
      <c r="C20" s="8" t="s">
        <v>81</v>
      </c>
      <c r="D20" s="9" t="s">
        <v>33</v>
      </c>
      <c r="E20" s="10">
        <v>500</v>
      </c>
      <c r="F20" s="10">
        <v>167.72</v>
      </c>
      <c r="G20" s="11">
        <f t="shared" si="1"/>
        <v>83860</v>
      </c>
      <c r="H20" s="3"/>
      <c r="I20" s="6">
        <f t="shared" si="0"/>
        <v>0</v>
      </c>
    </row>
    <row r="21" spans="1:9" ht="57.6" x14ac:dyDescent="0.3">
      <c r="A21" s="7" t="s">
        <v>85</v>
      </c>
      <c r="B21" s="7" t="s">
        <v>40</v>
      </c>
      <c r="C21" s="8" t="s">
        <v>60</v>
      </c>
      <c r="D21" s="9"/>
      <c r="E21" s="10"/>
      <c r="F21" s="10"/>
      <c r="G21" s="11"/>
      <c r="H21" s="3"/>
      <c r="I21" s="6"/>
    </row>
    <row r="22" spans="1:9" x14ac:dyDescent="0.3">
      <c r="A22" s="7"/>
      <c r="B22" s="7" t="s">
        <v>107</v>
      </c>
      <c r="C22" s="8" t="s">
        <v>80</v>
      </c>
      <c r="D22" s="9" t="s">
        <v>33</v>
      </c>
      <c r="E22" s="10">
        <v>70</v>
      </c>
      <c r="F22" s="10">
        <v>21.55</v>
      </c>
      <c r="G22" s="11">
        <f t="shared" si="1"/>
        <v>1508.5</v>
      </c>
      <c r="H22" s="3"/>
      <c r="I22" s="6">
        <f t="shared" si="0"/>
        <v>0</v>
      </c>
    </row>
    <row r="23" spans="1:9" x14ac:dyDescent="0.3">
      <c r="A23" s="7"/>
      <c r="B23" s="7" t="s">
        <v>106</v>
      </c>
      <c r="C23" s="8" t="s">
        <v>81</v>
      </c>
      <c r="D23" s="9" t="s">
        <v>33</v>
      </c>
      <c r="E23" s="10">
        <v>70</v>
      </c>
      <c r="F23" s="10">
        <v>25.88</v>
      </c>
      <c r="G23" s="11">
        <f t="shared" si="1"/>
        <v>1811.6</v>
      </c>
      <c r="H23" s="3"/>
      <c r="I23" s="6">
        <f t="shared" si="0"/>
        <v>0</v>
      </c>
    </row>
    <row r="24" spans="1:9" ht="57.6" x14ac:dyDescent="0.3">
      <c r="A24" s="7" t="s">
        <v>86</v>
      </c>
      <c r="B24" s="7" t="s">
        <v>41</v>
      </c>
      <c r="C24" s="8" t="s">
        <v>61</v>
      </c>
      <c r="E24"/>
      <c r="F24" s="10"/>
      <c r="G24" s="11"/>
      <c r="H24" s="3"/>
      <c r="I24" s="6"/>
    </row>
    <row r="25" spans="1:9" x14ac:dyDescent="0.3">
      <c r="A25" s="7"/>
      <c r="B25" s="7" t="s">
        <v>108</v>
      </c>
      <c r="C25" s="8" t="s">
        <v>80</v>
      </c>
      <c r="D25" s="9" t="s">
        <v>33</v>
      </c>
      <c r="E25" s="10">
        <v>90</v>
      </c>
      <c r="F25" s="10">
        <v>26.94</v>
      </c>
      <c r="G25" s="11">
        <f t="shared" si="1"/>
        <v>2424.6</v>
      </c>
      <c r="H25" s="3"/>
      <c r="I25" s="6">
        <f t="shared" si="0"/>
        <v>0</v>
      </c>
    </row>
    <row r="26" spans="1:9" x14ac:dyDescent="0.3">
      <c r="A26" s="7"/>
      <c r="B26" s="7" t="s">
        <v>109</v>
      </c>
      <c r="C26" s="8" t="s">
        <v>81</v>
      </c>
      <c r="D26" s="9" t="s">
        <v>33</v>
      </c>
      <c r="E26" s="10">
        <v>90</v>
      </c>
      <c r="F26" s="10">
        <v>25.88</v>
      </c>
      <c r="G26" s="11">
        <f t="shared" si="1"/>
        <v>2329.1999999999998</v>
      </c>
      <c r="H26" s="3"/>
      <c r="I26" s="6">
        <f t="shared" si="0"/>
        <v>0</v>
      </c>
    </row>
    <row r="27" spans="1:9" ht="28.8" x14ac:dyDescent="0.3">
      <c r="A27" s="7" t="s">
        <v>87</v>
      </c>
      <c r="B27" s="7" t="s">
        <v>42</v>
      </c>
      <c r="C27" s="8" t="s">
        <v>62</v>
      </c>
      <c r="D27" s="9"/>
      <c r="E27" s="10"/>
      <c r="F27" s="10"/>
      <c r="G27" s="11"/>
      <c r="H27" s="3"/>
      <c r="I27" s="6"/>
    </row>
    <row r="28" spans="1:9" x14ac:dyDescent="0.3">
      <c r="A28" s="7"/>
      <c r="B28" s="7" t="s">
        <v>110</v>
      </c>
      <c r="C28" s="8" t="s">
        <v>80</v>
      </c>
      <c r="D28" s="9" t="s">
        <v>33</v>
      </c>
      <c r="E28" s="10">
        <v>60</v>
      </c>
      <c r="F28" s="10">
        <v>26.94</v>
      </c>
      <c r="G28" s="11">
        <f t="shared" si="1"/>
        <v>1616.4</v>
      </c>
      <c r="H28" s="3"/>
      <c r="I28" s="6">
        <f t="shared" si="0"/>
        <v>0</v>
      </c>
    </row>
    <row r="29" spans="1:9" x14ac:dyDescent="0.3">
      <c r="A29" s="7"/>
      <c r="B29" s="7" t="s">
        <v>111</v>
      </c>
      <c r="C29" s="8" t="s">
        <v>81</v>
      </c>
      <c r="D29" s="9" t="s">
        <v>33</v>
      </c>
      <c r="E29" s="10">
        <v>60</v>
      </c>
      <c r="F29" s="10">
        <v>20.71</v>
      </c>
      <c r="G29" s="11">
        <f t="shared" si="1"/>
        <v>1242.5999999999999</v>
      </c>
      <c r="H29" s="3"/>
      <c r="I29" s="6">
        <f t="shared" si="0"/>
        <v>0</v>
      </c>
    </row>
    <row r="30" spans="1:9" ht="28.8" x14ac:dyDescent="0.3">
      <c r="A30" s="7" t="s">
        <v>88</v>
      </c>
      <c r="B30" s="7" t="s">
        <v>43</v>
      </c>
      <c r="C30" s="8" t="s">
        <v>63</v>
      </c>
      <c r="D30" s="9"/>
      <c r="E30" s="10"/>
      <c r="F30" s="10"/>
      <c r="G30" s="11"/>
      <c r="H30" s="3"/>
      <c r="I30" s="6"/>
    </row>
    <row r="31" spans="1:9" x14ac:dyDescent="0.3">
      <c r="A31" s="7"/>
      <c r="B31" s="7" t="s">
        <v>112</v>
      </c>
      <c r="C31" s="8" t="s">
        <v>81</v>
      </c>
      <c r="D31" s="9" t="s">
        <v>33</v>
      </c>
      <c r="E31" s="10">
        <v>60</v>
      </c>
      <c r="F31" s="10">
        <v>31.06</v>
      </c>
      <c r="G31" s="11">
        <f t="shared" si="1"/>
        <v>1863.6</v>
      </c>
      <c r="H31" s="3"/>
      <c r="I31" s="6">
        <f t="shared" si="0"/>
        <v>0</v>
      </c>
    </row>
    <row r="32" spans="1:9" ht="28.8" x14ac:dyDescent="0.3">
      <c r="A32" s="7" t="s">
        <v>89</v>
      </c>
      <c r="B32" s="7" t="s">
        <v>44</v>
      </c>
      <c r="C32" s="8" t="s">
        <v>64</v>
      </c>
      <c r="D32" s="9"/>
      <c r="E32" s="10"/>
      <c r="F32" s="10"/>
      <c r="G32" s="11"/>
      <c r="H32" s="3"/>
      <c r="I32" s="6"/>
    </row>
    <row r="33" spans="1:9" x14ac:dyDescent="0.3">
      <c r="A33" s="7"/>
      <c r="B33" s="7" t="s">
        <v>113</v>
      </c>
      <c r="C33" s="8" t="s">
        <v>80</v>
      </c>
      <c r="D33" s="9" t="s">
        <v>33</v>
      </c>
      <c r="E33" s="10">
        <v>30</v>
      </c>
      <c r="F33" s="10">
        <v>53.87</v>
      </c>
      <c r="G33" s="11">
        <f t="shared" si="1"/>
        <v>1616.1</v>
      </c>
      <c r="H33" s="3"/>
      <c r="I33" s="6">
        <f t="shared" si="0"/>
        <v>0</v>
      </c>
    </row>
    <row r="34" spans="1:9" x14ac:dyDescent="0.3">
      <c r="A34" s="7"/>
      <c r="B34" s="7" t="s">
        <v>114</v>
      </c>
      <c r="C34" s="8" t="s">
        <v>81</v>
      </c>
      <c r="D34" s="9" t="s">
        <v>33</v>
      </c>
      <c r="E34" s="10">
        <v>30</v>
      </c>
      <c r="F34" s="10">
        <v>10.35</v>
      </c>
      <c r="G34" s="11">
        <f t="shared" si="1"/>
        <v>310.5</v>
      </c>
      <c r="H34" s="3"/>
      <c r="I34" s="6">
        <f t="shared" si="0"/>
        <v>0</v>
      </c>
    </row>
    <row r="35" spans="1:9" ht="28.8" x14ac:dyDescent="0.3">
      <c r="A35" s="7" t="s">
        <v>90</v>
      </c>
      <c r="B35" s="7" t="s">
        <v>45</v>
      </c>
      <c r="C35" s="8" t="s">
        <v>65</v>
      </c>
      <c r="D35" s="9"/>
      <c r="E35" s="10"/>
      <c r="F35" s="10"/>
      <c r="G35" s="11"/>
      <c r="H35" s="3"/>
      <c r="I35" s="6"/>
    </row>
    <row r="36" spans="1:9" x14ac:dyDescent="0.3">
      <c r="A36" s="7"/>
      <c r="B36" s="7" t="s">
        <v>115</v>
      </c>
      <c r="C36" s="8" t="s">
        <v>80</v>
      </c>
      <c r="D36" s="9" t="s">
        <v>33</v>
      </c>
      <c r="E36" s="10">
        <v>350</v>
      </c>
      <c r="F36" s="10">
        <v>43.1</v>
      </c>
      <c r="G36" s="11">
        <f t="shared" si="1"/>
        <v>15085</v>
      </c>
      <c r="H36" s="3"/>
      <c r="I36" s="6">
        <f t="shared" si="0"/>
        <v>0</v>
      </c>
    </row>
    <row r="37" spans="1:9" x14ac:dyDescent="0.3">
      <c r="A37" s="7"/>
      <c r="B37" s="7" t="s">
        <v>116</v>
      </c>
      <c r="C37" s="8" t="s">
        <v>81</v>
      </c>
      <c r="D37" s="9" t="s">
        <v>33</v>
      </c>
      <c r="E37" s="10">
        <v>350</v>
      </c>
      <c r="F37" s="10">
        <v>10.35</v>
      </c>
      <c r="G37" s="11">
        <f>ROUND(F37*E37,2)</f>
        <v>3622.5</v>
      </c>
      <c r="H37" s="3"/>
      <c r="I37" s="6">
        <f t="shared" si="0"/>
        <v>0</v>
      </c>
    </row>
    <row r="38" spans="1:9" ht="28.8" x14ac:dyDescent="0.3">
      <c r="A38" s="7" t="s">
        <v>91</v>
      </c>
      <c r="B38" s="7" t="s">
        <v>46</v>
      </c>
      <c r="C38" s="8" t="s">
        <v>66</v>
      </c>
      <c r="D38" s="9"/>
      <c r="E38" s="10"/>
      <c r="F38" s="10"/>
      <c r="G38" s="11"/>
      <c r="H38" s="3"/>
      <c r="I38" s="6"/>
    </row>
    <row r="39" spans="1:9" x14ac:dyDescent="0.3">
      <c r="A39" s="7"/>
      <c r="B39" s="7" t="s">
        <v>117</v>
      </c>
      <c r="C39" s="8" t="s">
        <v>80</v>
      </c>
      <c r="D39" s="9" t="s">
        <v>33</v>
      </c>
      <c r="E39" s="10">
        <v>350</v>
      </c>
      <c r="F39">
        <v>80.81</v>
      </c>
      <c r="G39" s="11">
        <f t="shared" si="1"/>
        <v>28283.5</v>
      </c>
      <c r="H39" s="3"/>
      <c r="I39" s="6">
        <f t="shared" si="0"/>
        <v>0</v>
      </c>
    </row>
    <row r="40" spans="1:9" x14ac:dyDescent="0.3">
      <c r="A40" s="7"/>
      <c r="B40" s="7" t="s">
        <v>118</v>
      </c>
      <c r="C40" s="8" t="s">
        <v>81</v>
      </c>
      <c r="D40" s="9" t="s">
        <v>33</v>
      </c>
      <c r="E40" s="10">
        <v>350</v>
      </c>
      <c r="F40">
        <v>10.35</v>
      </c>
      <c r="G40" s="11">
        <f t="shared" si="1"/>
        <v>3622.5</v>
      </c>
      <c r="H40" s="3"/>
      <c r="I40" s="6">
        <f t="shared" si="0"/>
        <v>0</v>
      </c>
    </row>
    <row r="41" spans="1:9" ht="28.8" x14ac:dyDescent="0.3">
      <c r="A41" s="7" t="s">
        <v>92</v>
      </c>
      <c r="B41" s="7" t="s">
        <v>47</v>
      </c>
      <c r="C41" s="8" t="s">
        <v>67</v>
      </c>
      <c r="D41" s="9"/>
      <c r="E41" s="10"/>
      <c r="F41" s="10"/>
      <c r="G41" s="11"/>
      <c r="H41" s="3"/>
      <c r="I41" s="6"/>
    </row>
    <row r="42" spans="1:9" x14ac:dyDescent="0.3">
      <c r="A42" s="7"/>
      <c r="B42" s="7" t="s">
        <v>119</v>
      </c>
      <c r="C42" s="8" t="s">
        <v>80</v>
      </c>
      <c r="D42" s="9" t="s">
        <v>33</v>
      </c>
      <c r="E42" s="10">
        <v>350</v>
      </c>
      <c r="F42" s="10">
        <v>21.55</v>
      </c>
      <c r="G42" s="11">
        <f t="shared" si="1"/>
        <v>7542.5</v>
      </c>
      <c r="H42" s="3"/>
      <c r="I42" s="6">
        <f t="shared" si="0"/>
        <v>0</v>
      </c>
    </row>
    <row r="43" spans="1:9" x14ac:dyDescent="0.3">
      <c r="A43" s="7"/>
      <c r="B43" s="7" t="s">
        <v>120</v>
      </c>
      <c r="C43" s="8" t="s">
        <v>81</v>
      </c>
      <c r="D43" s="9" t="s">
        <v>33</v>
      </c>
      <c r="E43" s="10">
        <v>350</v>
      </c>
      <c r="F43" s="10">
        <v>15.53</v>
      </c>
      <c r="G43" s="11">
        <f t="shared" si="1"/>
        <v>5435.5</v>
      </c>
      <c r="H43" s="3"/>
      <c r="I43" s="6">
        <f t="shared" si="0"/>
        <v>0</v>
      </c>
    </row>
    <row r="44" spans="1:9" ht="43.2" x14ac:dyDescent="0.3">
      <c r="A44" s="7" t="s">
        <v>93</v>
      </c>
      <c r="B44" s="7" t="s">
        <v>48</v>
      </c>
      <c r="C44" s="8" t="s">
        <v>68</v>
      </c>
      <c r="D44" s="9"/>
      <c r="E44" s="10"/>
      <c r="F44" s="10"/>
      <c r="G44" s="11"/>
      <c r="H44" s="3"/>
      <c r="I44" s="6"/>
    </row>
    <row r="45" spans="1:9" x14ac:dyDescent="0.3">
      <c r="A45" s="7"/>
      <c r="B45" s="7" t="s">
        <v>121</v>
      </c>
      <c r="C45" s="8" t="s">
        <v>80</v>
      </c>
      <c r="D45" s="9" t="s">
        <v>33</v>
      </c>
      <c r="E45" s="10">
        <v>200</v>
      </c>
      <c r="F45" s="10">
        <v>29.09</v>
      </c>
      <c r="G45" s="11">
        <f t="shared" si="1"/>
        <v>5818</v>
      </c>
      <c r="H45" s="3"/>
      <c r="I45" s="6">
        <f t="shared" si="0"/>
        <v>0</v>
      </c>
    </row>
    <row r="46" spans="1:9" x14ac:dyDescent="0.3">
      <c r="A46" s="7"/>
      <c r="B46" s="7" t="s">
        <v>122</v>
      </c>
      <c r="C46" s="8" t="s">
        <v>81</v>
      </c>
      <c r="D46" s="9" t="s">
        <v>33</v>
      </c>
      <c r="E46" s="10">
        <v>200</v>
      </c>
      <c r="F46" s="10">
        <v>10.35</v>
      </c>
      <c r="G46" s="11">
        <f t="shared" si="1"/>
        <v>2070</v>
      </c>
      <c r="H46" s="3"/>
      <c r="I46" s="6">
        <f t="shared" si="0"/>
        <v>0</v>
      </c>
    </row>
    <row r="47" spans="1:9" ht="28.8" x14ac:dyDescent="0.3">
      <c r="A47" s="7" t="s">
        <v>94</v>
      </c>
      <c r="B47" s="7" t="s">
        <v>49</v>
      </c>
      <c r="C47" s="8" t="s">
        <v>69</v>
      </c>
      <c r="D47" s="9"/>
      <c r="E47" s="10"/>
      <c r="F47" s="10"/>
      <c r="G47" s="11"/>
      <c r="H47" s="3"/>
      <c r="I47" s="6"/>
    </row>
    <row r="48" spans="1:9" x14ac:dyDescent="0.3">
      <c r="A48" s="7"/>
      <c r="B48" s="7" t="s">
        <v>123</v>
      </c>
      <c r="C48" s="8" t="s">
        <v>81</v>
      </c>
      <c r="D48" s="9" t="s">
        <v>33</v>
      </c>
      <c r="E48" s="10">
        <v>100</v>
      </c>
      <c r="F48" s="10">
        <v>41.41</v>
      </c>
      <c r="G48" s="11">
        <f t="shared" si="1"/>
        <v>4141</v>
      </c>
      <c r="H48" s="3"/>
      <c r="I48" s="6">
        <f t="shared" si="0"/>
        <v>0</v>
      </c>
    </row>
    <row r="49" spans="1:9" ht="57.6" x14ac:dyDescent="0.3">
      <c r="A49" s="7" t="s">
        <v>95</v>
      </c>
      <c r="B49" s="7" t="s">
        <v>50</v>
      </c>
      <c r="C49" s="8" t="s">
        <v>70</v>
      </c>
      <c r="D49" s="9"/>
      <c r="E49" s="10"/>
      <c r="F49" s="10"/>
      <c r="G49" s="11"/>
      <c r="H49" s="3"/>
      <c r="I49" s="6"/>
    </row>
    <row r="50" spans="1:9" x14ac:dyDescent="0.3">
      <c r="A50" s="7"/>
      <c r="B50" s="7" t="s">
        <v>124</v>
      </c>
      <c r="C50" s="8" t="s">
        <v>80</v>
      </c>
      <c r="D50" s="9" t="s">
        <v>33</v>
      </c>
      <c r="E50" s="10">
        <v>60</v>
      </c>
      <c r="F50" s="10">
        <v>635.66999999999996</v>
      </c>
      <c r="G50" s="11">
        <f t="shared" si="1"/>
        <v>38140.199999999997</v>
      </c>
      <c r="H50" s="3"/>
      <c r="I50" s="6">
        <f t="shared" si="0"/>
        <v>0</v>
      </c>
    </row>
    <row r="51" spans="1:9" x14ac:dyDescent="0.3">
      <c r="A51" s="7"/>
      <c r="B51" s="7" t="s">
        <v>125</v>
      </c>
      <c r="C51" s="8" t="s">
        <v>81</v>
      </c>
      <c r="D51" s="9" t="s">
        <v>33</v>
      </c>
      <c r="E51" s="10">
        <v>60</v>
      </c>
      <c r="F51" s="10">
        <v>103.53</v>
      </c>
      <c r="G51" s="11">
        <f t="shared" si="1"/>
        <v>6211.8</v>
      </c>
      <c r="H51" s="3"/>
      <c r="I51" s="6">
        <f t="shared" si="0"/>
        <v>0</v>
      </c>
    </row>
    <row r="52" spans="1:9" ht="57.6" x14ac:dyDescent="0.3">
      <c r="A52" s="7" t="s">
        <v>96</v>
      </c>
      <c r="B52" s="7" t="s">
        <v>51</v>
      </c>
      <c r="C52" s="8" t="s">
        <v>71</v>
      </c>
      <c r="D52" s="9"/>
      <c r="E52" s="10"/>
      <c r="F52" s="10"/>
      <c r="G52" s="11"/>
      <c r="H52" s="3"/>
      <c r="I52" s="6"/>
    </row>
    <row r="53" spans="1:9" x14ac:dyDescent="0.3">
      <c r="A53" s="7"/>
      <c r="B53" s="7" t="s">
        <v>126</v>
      </c>
      <c r="C53" s="8" t="s">
        <v>80</v>
      </c>
      <c r="D53" s="9" t="s">
        <v>33</v>
      </c>
      <c r="E53" s="10">
        <v>50</v>
      </c>
      <c r="F53" s="10">
        <v>646.44000000000005</v>
      </c>
      <c r="G53" s="11">
        <f t="shared" si="1"/>
        <v>32322</v>
      </c>
      <c r="H53" s="3"/>
      <c r="I53" s="6">
        <f t="shared" si="0"/>
        <v>0</v>
      </c>
    </row>
    <row r="54" spans="1:9" x14ac:dyDescent="0.3">
      <c r="A54" s="7"/>
      <c r="B54" s="7" t="s">
        <v>127</v>
      </c>
      <c r="C54" s="8" t="s">
        <v>81</v>
      </c>
      <c r="D54" s="9" t="s">
        <v>33</v>
      </c>
      <c r="E54" s="10">
        <v>50</v>
      </c>
      <c r="F54" s="10">
        <v>103.53</v>
      </c>
      <c r="G54" s="11">
        <f t="shared" si="1"/>
        <v>5176.5</v>
      </c>
      <c r="H54" s="3"/>
      <c r="I54" s="6">
        <f t="shared" si="0"/>
        <v>0</v>
      </c>
    </row>
    <row r="55" spans="1:9" ht="43.2" x14ac:dyDescent="0.3">
      <c r="A55" s="7" t="s">
        <v>97</v>
      </c>
      <c r="B55" s="7" t="s">
        <v>52</v>
      </c>
      <c r="C55" s="8" t="s">
        <v>72</v>
      </c>
      <c r="D55" s="9"/>
      <c r="E55" s="10"/>
      <c r="F55" s="10"/>
      <c r="G55" s="11"/>
      <c r="H55" s="3"/>
      <c r="I55" s="6"/>
    </row>
    <row r="56" spans="1:9" x14ac:dyDescent="0.3">
      <c r="A56" s="7"/>
      <c r="B56" s="7" t="s">
        <v>128</v>
      </c>
      <c r="C56" s="8" t="s">
        <v>80</v>
      </c>
      <c r="D56" s="9" t="s">
        <v>33</v>
      </c>
      <c r="E56" s="10">
        <v>50</v>
      </c>
      <c r="F56" s="10">
        <v>86.19</v>
      </c>
      <c r="G56" s="11">
        <f t="shared" si="1"/>
        <v>4309.5</v>
      </c>
      <c r="H56" s="3"/>
      <c r="I56" s="6">
        <f t="shared" si="0"/>
        <v>0</v>
      </c>
    </row>
    <row r="57" spans="1:9" x14ac:dyDescent="0.3">
      <c r="A57" s="7"/>
      <c r="B57" s="7" t="s">
        <v>129</v>
      </c>
      <c r="C57" s="8" t="s">
        <v>81</v>
      </c>
      <c r="D57" s="9" t="s">
        <v>33</v>
      </c>
      <c r="E57" s="10">
        <v>50</v>
      </c>
      <c r="F57" s="10">
        <v>10.35</v>
      </c>
      <c r="G57" s="11">
        <f t="shared" si="1"/>
        <v>517.5</v>
      </c>
      <c r="H57" s="3"/>
      <c r="I57" s="6">
        <f t="shared" si="0"/>
        <v>0</v>
      </c>
    </row>
    <row r="58" spans="1:9" ht="28.8" x14ac:dyDescent="0.3">
      <c r="A58" s="7" t="s">
        <v>98</v>
      </c>
      <c r="B58" s="7" t="s">
        <v>53</v>
      </c>
      <c r="C58" s="8" t="s">
        <v>73</v>
      </c>
      <c r="D58" s="9"/>
      <c r="E58" s="10"/>
      <c r="F58" s="10"/>
      <c r="G58" s="11"/>
      <c r="H58" s="3"/>
      <c r="I58" s="6"/>
    </row>
    <row r="59" spans="1:9" x14ac:dyDescent="0.3">
      <c r="A59" s="7"/>
      <c r="B59" s="7" t="s">
        <v>130</v>
      </c>
      <c r="C59" s="8" t="s">
        <v>80</v>
      </c>
      <c r="D59" s="9" t="s">
        <v>33</v>
      </c>
      <c r="E59" s="10">
        <v>20</v>
      </c>
      <c r="F59" s="10">
        <v>63.57</v>
      </c>
      <c r="G59" s="11">
        <f t="shared" si="1"/>
        <v>1271.4000000000001</v>
      </c>
      <c r="H59" s="3"/>
      <c r="I59" s="6">
        <f t="shared" si="0"/>
        <v>0</v>
      </c>
    </row>
    <row r="60" spans="1:9" x14ac:dyDescent="0.3">
      <c r="A60" s="7"/>
      <c r="B60" s="7" t="s">
        <v>131</v>
      </c>
      <c r="C60" s="8" t="s">
        <v>81</v>
      </c>
      <c r="D60" s="9" t="s">
        <v>33</v>
      </c>
      <c r="E60" s="10">
        <v>20</v>
      </c>
      <c r="F60" s="10">
        <v>20.71</v>
      </c>
      <c r="G60" s="11">
        <f t="shared" si="1"/>
        <v>414.2</v>
      </c>
      <c r="H60" s="3"/>
      <c r="I60" s="6">
        <f t="shared" si="0"/>
        <v>0</v>
      </c>
    </row>
    <row r="61" spans="1:9" x14ac:dyDescent="0.3">
      <c r="A61" s="7" t="s">
        <v>99</v>
      </c>
      <c r="B61" s="7" t="s">
        <v>54</v>
      </c>
      <c r="C61" s="8" t="s">
        <v>74</v>
      </c>
      <c r="D61" s="9"/>
      <c r="E61" s="10"/>
      <c r="F61" s="10"/>
      <c r="G61" s="11"/>
      <c r="H61" s="3"/>
      <c r="I61" s="6"/>
    </row>
    <row r="62" spans="1:9" x14ac:dyDescent="0.3">
      <c r="A62" s="7"/>
      <c r="B62" s="7" t="s">
        <v>132</v>
      </c>
      <c r="C62" s="8" t="s">
        <v>80</v>
      </c>
      <c r="D62" s="9" t="s">
        <v>33</v>
      </c>
      <c r="E62" s="10">
        <v>20</v>
      </c>
      <c r="F62" s="10">
        <v>150.84</v>
      </c>
      <c r="G62" s="11">
        <f t="shared" si="1"/>
        <v>3016.8</v>
      </c>
      <c r="H62" s="3"/>
      <c r="I62" s="6">
        <f t="shared" si="0"/>
        <v>0</v>
      </c>
    </row>
    <row r="63" spans="1:9" x14ac:dyDescent="0.3">
      <c r="A63" s="7"/>
      <c r="B63" s="7" t="s">
        <v>133</v>
      </c>
      <c r="C63" s="8" t="s">
        <v>81</v>
      </c>
      <c r="D63" s="9" t="s">
        <v>33</v>
      </c>
      <c r="E63" s="10">
        <v>20</v>
      </c>
      <c r="F63" s="10">
        <v>10.35</v>
      </c>
      <c r="G63" s="11">
        <f t="shared" si="1"/>
        <v>207</v>
      </c>
      <c r="H63" s="3"/>
      <c r="I63" s="6">
        <f t="shared" si="0"/>
        <v>0</v>
      </c>
    </row>
    <row r="64" spans="1:9" ht="43.2" x14ac:dyDescent="0.3">
      <c r="A64" s="7" t="s">
        <v>100</v>
      </c>
      <c r="B64" s="7" t="s">
        <v>55</v>
      </c>
      <c r="C64" s="8" t="s">
        <v>75</v>
      </c>
      <c r="D64" s="9"/>
      <c r="E64" s="10"/>
      <c r="F64" s="10"/>
      <c r="G64" s="11"/>
      <c r="H64" s="3"/>
      <c r="I64" s="6"/>
    </row>
    <row r="65" spans="1:9" x14ac:dyDescent="0.3">
      <c r="A65" s="7"/>
      <c r="B65" s="7" t="s">
        <v>134</v>
      </c>
      <c r="C65" s="8" t="s">
        <v>80</v>
      </c>
      <c r="D65" s="9" t="s">
        <v>33</v>
      </c>
      <c r="E65" s="10">
        <v>100</v>
      </c>
      <c r="F65" s="10">
        <v>70.040000000000006</v>
      </c>
      <c r="G65" s="11">
        <f t="shared" si="1"/>
        <v>7004</v>
      </c>
      <c r="H65" s="3"/>
      <c r="I65" s="6">
        <f t="shared" si="0"/>
        <v>0</v>
      </c>
    </row>
    <row r="66" spans="1:9" x14ac:dyDescent="0.3">
      <c r="A66" s="7"/>
      <c r="B66" s="7" t="s">
        <v>135</v>
      </c>
      <c r="C66" s="8" t="s">
        <v>81</v>
      </c>
      <c r="D66" s="9" t="s">
        <v>33</v>
      </c>
      <c r="E66" s="10">
        <v>100</v>
      </c>
      <c r="F66" s="10">
        <v>10.35</v>
      </c>
      <c r="G66" s="11">
        <f t="shared" si="1"/>
        <v>1035</v>
      </c>
      <c r="H66" s="3"/>
      <c r="I66" s="6">
        <f t="shared" si="0"/>
        <v>0</v>
      </c>
    </row>
    <row r="67" spans="1:9" ht="28.8" x14ac:dyDescent="0.3">
      <c r="A67" s="7" t="s">
        <v>101</v>
      </c>
      <c r="B67" s="7" t="s">
        <v>56</v>
      </c>
      <c r="C67" s="8" t="s">
        <v>77</v>
      </c>
      <c r="D67" s="9"/>
      <c r="E67" s="10"/>
      <c r="F67" s="10"/>
      <c r="G67" s="11"/>
      <c r="H67" s="3"/>
      <c r="I67" s="6"/>
    </row>
    <row r="68" spans="1:9" x14ac:dyDescent="0.3">
      <c r="A68" s="7"/>
      <c r="B68" s="7" t="s">
        <v>136</v>
      </c>
      <c r="C68" s="8" t="s">
        <v>80</v>
      </c>
      <c r="D68" s="9" t="s">
        <v>33</v>
      </c>
      <c r="E68" s="10">
        <v>50</v>
      </c>
      <c r="F68" s="10">
        <v>1044</v>
      </c>
      <c r="G68" s="11">
        <f t="shared" si="1"/>
        <v>52200</v>
      </c>
      <c r="H68" s="3"/>
      <c r="I68" s="6">
        <f t="shared" si="0"/>
        <v>0</v>
      </c>
    </row>
    <row r="69" spans="1:9" x14ac:dyDescent="0.3">
      <c r="A69" s="7"/>
      <c r="B69" s="7" t="s">
        <v>137</v>
      </c>
      <c r="C69" s="8" t="s">
        <v>81</v>
      </c>
      <c r="D69" s="9" t="s">
        <v>33</v>
      </c>
      <c r="E69" s="10">
        <v>50</v>
      </c>
      <c r="F69" s="10">
        <v>217.5</v>
      </c>
      <c r="G69" s="11">
        <f t="shared" si="1"/>
        <v>10875</v>
      </c>
      <c r="H69" s="3"/>
      <c r="I69" s="6">
        <f t="shared" si="0"/>
        <v>0</v>
      </c>
    </row>
    <row r="70" spans="1:9" x14ac:dyDescent="0.3">
      <c r="A70" s="7" t="s">
        <v>102</v>
      </c>
      <c r="B70" s="7" t="s">
        <v>57</v>
      </c>
      <c r="C70" s="8" t="s">
        <v>76</v>
      </c>
      <c r="D70" s="9"/>
      <c r="E70" s="10"/>
      <c r="F70" s="10"/>
      <c r="G70" s="11"/>
      <c r="H70" s="3"/>
      <c r="I70" s="6"/>
    </row>
    <row r="71" spans="1:9" x14ac:dyDescent="0.3">
      <c r="A71" s="7"/>
      <c r="B71" s="7" t="s">
        <v>138</v>
      </c>
      <c r="C71" s="8" t="s">
        <v>81</v>
      </c>
      <c r="D71" s="9" t="s">
        <v>78</v>
      </c>
      <c r="E71" s="10">
        <v>100</v>
      </c>
      <c r="F71" s="10">
        <v>20.71</v>
      </c>
      <c r="G71" s="11">
        <f t="shared" si="1"/>
        <v>2071</v>
      </c>
      <c r="H71" s="3"/>
      <c r="I71" s="6">
        <f t="shared" si="0"/>
        <v>0</v>
      </c>
    </row>
  </sheetData>
  <sheetProtection algorithmName="SHA-512" hashValue="fo7oSZmmlURDr8hfhXYlqjFZaoWXuX/iVTGrSxVFiiz9ES4uNwP7CPZqcKF4m9zldxt5gg2BlgMwFih0+qmYxA==" saltValue="c1liImIg/JYr7bUHWWq2W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29</v>
      </c>
    </row>
    <row r="2" spans="2:2" ht="15" thickBot="1" x14ac:dyDescent="0.35">
      <c r="B2" s="1" t="s">
        <v>30</v>
      </c>
    </row>
    <row r="3" spans="2:2" ht="15" thickBot="1" x14ac:dyDescent="0.35">
      <c r="B3" s="1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2024-11-04T09:08:19Z</dcterms:created>
  <dcterms:modified xsi:type="dcterms:W3CDTF">2024-11-05T13:16:48Z</dcterms:modified>
  <cp:category/>
  <cp:contentStatus/>
</cp:coreProperties>
</file>