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66925"/>
  <mc:AlternateContent xmlns:mc="http://schemas.openxmlformats.org/markup-compatibility/2006">
    <mc:Choice Requires="x15">
      <x15ac:absPath xmlns:x15ac="http://schemas.microsoft.com/office/spreadsheetml/2010/11/ac" url="C:\Users\p16723\Desktop\prueba borrar\Radiante L02\"/>
    </mc:Choice>
  </mc:AlternateContent>
  <xr:revisionPtr revIDLastSave="0" documentId="13_ncr:1_{A1D5839E-9183-436E-A241-CEC5416396E3}" xr6:coauthVersionLast="36" xr6:coauthVersionMax="47" xr10:uidLastSave="{00000000-0000-0000-0000-000000000000}"/>
  <bookViews>
    <workbookView xWindow="-120" yWindow="-120" windowWidth="29040" windowHeight="15840" xr2:uid="{F043CD35-4EC0-4E73-B105-4F3FF39130F0}"/>
  </bookViews>
  <sheets>
    <sheet name="CERTO" sheetId="1" r:id="rId1"/>
    <sheet name="PRESUPUESTO" sheetId="2"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5" i="2" l="1"/>
  <c r="I13" i="1" l="1"/>
  <c r="E3" i="2" l="1"/>
  <c r="E2" i="2" l="1"/>
  <c r="G13" i="1"/>
  <c r="E4" i="2"/>
  <c r="E6" i="2"/>
  <c r="E7" i="2"/>
  <c r="E8" i="2"/>
  <c r="G16" i="1"/>
  <c r="I16" i="1"/>
  <c r="G17" i="1"/>
  <c r="I17" i="1"/>
  <c r="G18" i="1"/>
  <c r="I18" i="1"/>
  <c r="G19" i="1"/>
  <c r="I19" i="1"/>
  <c r="E9" i="2" l="1"/>
  <c r="E12" i="2" s="1"/>
  <c r="I14" i="1"/>
  <c r="I15" i="1"/>
  <c r="G14" i="1"/>
  <c r="G15" i="1"/>
  <c r="F7" i="1"/>
  <c r="E11" i="2" l="1"/>
  <c r="E13" i="2" s="1"/>
  <c r="E14" i="2" s="1"/>
  <c r="E15" i="2" s="1"/>
  <c r="D3" i="1"/>
  <c r="D5" i="1" s="1"/>
  <c r="H3" i="1"/>
  <c r="H4" i="1" s="1"/>
  <c r="H5" i="1" l="1"/>
  <c r="H6" i="1" s="1"/>
  <c r="H7" i="1" s="1"/>
  <c r="H8" i="1" s="1"/>
  <c r="D4" i="1"/>
  <c r="D6" i="1" s="1"/>
  <c r="D7" i="1" s="1"/>
  <c r="D8" i="1" l="1"/>
</calcChain>
</file>

<file path=xl/sharedStrings.xml><?xml version="1.0" encoding="utf-8"?>
<sst xmlns="http://schemas.openxmlformats.org/spreadsheetml/2006/main" count="74" uniqueCount="65">
  <si>
    <t xml:space="preserve"> IMP. LICITACIÓN</t>
  </si>
  <si>
    <t xml:space="preserve"> OFERTA ECONÓMICA</t>
  </si>
  <si>
    <t>Número de Lote</t>
  </si>
  <si>
    <t>Total Presupuesto (Ejecución Material, en contratos de obras):</t>
  </si>
  <si>
    <t>Total Presupuesto ofertado (Ejecución Material, en contratos de obras):</t>
  </si>
  <si>
    <t>% Beneficio Industrial</t>
  </si>
  <si>
    <t>Total Beneficio Industrial</t>
  </si>
  <si>
    <t xml:space="preserve">% Gastos Generales </t>
  </si>
  <si>
    <t>Total Gastos Generales</t>
  </si>
  <si>
    <t>Base Imponible (sin IVA)</t>
  </si>
  <si>
    <t>Importe ofertado (sin IVA)</t>
  </si>
  <si>
    <t>% IVA</t>
  </si>
  <si>
    <t>Importe IVA</t>
  </si>
  <si>
    <t>Presupuesto Base de Licitación con IVA</t>
  </si>
  <si>
    <t>Importe total ofertado con IVA</t>
  </si>
  <si>
    <t>Presupuesto de licitación</t>
  </si>
  <si>
    <t>Presupuesto ofertado</t>
  </si>
  <si>
    <t>Código Jerarquía</t>
  </si>
  <si>
    <t>Código libre</t>
  </si>
  <si>
    <t>Resumen</t>
  </si>
  <si>
    <t>Unidad Medida</t>
  </si>
  <si>
    <t>Cantidad Presupuesto</t>
  </si>
  <si>
    <t>Precio Un Licitación</t>
  </si>
  <si>
    <t>Importe Licitado</t>
  </si>
  <si>
    <t>Precio Un Ofertante</t>
  </si>
  <si>
    <t>Importe ofertado</t>
  </si>
  <si>
    <t>1</t>
  </si>
  <si>
    <t>ITEM</t>
  </si>
  <si>
    <t>CONCEPTO</t>
  </si>
  <si>
    <t>UNIDADES</t>
  </si>
  <si>
    <t>IMPORTE TOTAL</t>
  </si>
  <si>
    <t>TOTAL</t>
  </si>
  <si>
    <t>Gastos Generales</t>
  </si>
  <si>
    <t xml:space="preserve">Beneficio Industrial </t>
  </si>
  <si>
    <t>TOTAL SIN IVA</t>
  </si>
  <si>
    <t>IVA (21%)</t>
  </si>
  <si>
    <t>TOTAL CON IVA</t>
  </si>
  <si>
    <r>
      <t xml:space="preserve">Suministro e instalación de cable radiante de 1-1/4
</t>
    </r>
    <r>
      <rPr>
        <sz val="10"/>
        <color rgb="FF000000"/>
        <rFont val="Calibri"/>
        <family val="2"/>
      </rPr>
      <t>Suministro e instalación de cable radiante de 1-1/4" con 1,1 dB/100 m a 150 MHz y 2,2 dB/100 m a 450 MHz de atenuación. Con cubierta libre de halógenos, corrosiva, de llama retardada y baja emisión de humos. Se debe incluir utilización de Agente de Corte si fuese necesario.</t>
    </r>
  </si>
  <si>
    <r>
      <t xml:space="preserve">Suministro e instalación de soporte de fijación del cable radiante plástico
</t>
    </r>
    <r>
      <rPr>
        <sz val="10"/>
        <color rgb="FF000000"/>
        <rFont val="Calibri"/>
        <family val="2"/>
      </rPr>
      <t>Suministro e instalación de soporte de fijación de cable radiante de túnel totalmente instalado incluyendo dos tipos de kit de soporte de fijación de plástico. Estos soportes constan de una base cónica y una abrazadera, que se encarga de anclar el cable radiante.</t>
    </r>
  </si>
  <si>
    <r>
      <t xml:space="preserve">Suministro e instalación de soporte de fijación del cable radiante metálico
</t>
    </r>
    <r>
      <rPr>
        <sz val="10"/>
        <color rgb="FF000000"/>
        <rFont val="Calibri"/>
        <family val="2"/>
      </rPr>
      <t>Suministro e instalación soporte de fijación del cable radiante de túnel totalmente instalado incluyendo dos tipos de kit de soporte de fijación metálica. Estos soportes constan de una base cónica y una abrazadera, que se encarga de anclar el cable radiante.</t>
    </r>
  </si>
  <si>
    <r>
      <t xml:space="preserve">Suministro e instalación de divisor de 10dB
</t>
    </r>
    <r>
      <rPr>
        <sz val="10"/>
        <color rgb="FF000000"/>
        <rFont val="Calibri"/>
        <family val="2"/>
      </rPr>
      <t>Suministro e instalación de distribuidor de 10 dB (asimétrico: 10 % de la señal a una salida, 90 % a la otra) montaje en caja para exterior. Cada boca debe ser capaz de soportar una potencia de hasta 50 W. El rango de ajuste del divisor debe ser, al menos, de 150 a 800 MHz. Las dimensiones mínimas de la caja (sin incluir lo que sobresalen los conectores) será de 12 cm de ancho por 12 cm de largo. Los conectores que puedan quedan en el mismo lateral de la caja estarán separados entre sí, al menos 8 cm.</t>
    </r>
  </si>
  <si>
    <r>
      <t xml:space="preserve">Desmontaje de cable radiante
</t>
    </r>
    <r>
      <rPr>
        <sz val="10"/>
        <color rgb="FF000000"/>
        <rFont val="Calibri"/>
        <family val="2"/>
      </rPr>
      <t>Desmontaje de cable radiante  sin servicio, coaxial cerrado, divisores, combinadores, acopladores, conectores y cargas. Incluyendo utilización de dresina con conductor y compañante para la desinstalación del cable radiante. . Traslado a punto limpio, incluyendo certificado medioambiental.</t>
    </r>
  </si>
  <si>
    <r>
      <t xml:space="preserve">Pruebas de cable radiante
</t>
    </r>
    <r>
      <rPr>
        <b/>
        <sz val="10"/>
        <color rgb="FF000000"/>
        <rFont val="Calibri"/>
        <family val="2"/>
      </rPr>
      <t>P</t>
    </r>
    <r>
      <rPr>
        <sz val="10"/>
        <color rgb="FF000000"/>
        <rFont val="Calibri"/>
        <family val="2"/>
      </rPr>
      <t>ruebas funcionales y medidas de señal con equipo walkie TETRA y pruebas funcionales en VHF.</t>
    </r>
  </si>
  <si>
    <r>
      <t xml:space="preserve">Documentación final de obra
</t>
    </r>
    <r>
      <rPr>
        <sz val="10"/>
        <color rgb="FF000000"/>
        <rFont val="Calibri"/>
        <family val="2"/>
      </rPr>
      <t>Documentación Final de Obra de  instalación, incluyendo reportaje fotográfico y todos los materiales instalados.</t>
    </r>
  </si>
  <si>
    <t>RENOVACIÓN DE CABLE RADIANTE</t>
  </si>
  <si>
    <t>Suministro e instalación de cable radiante de 1-1/4</t>
  </si>
  <si>
    <t>Suministro e instalación de soporte de fijación del cable radiante plástico</t>
  </si>
  <si>
    <t>Suministro e instalación de soporte de fijación del cable radiante metálico</t>
  </si>
  <si>
    <t>Suministro e instalación de divisor de 10dB</t>
  </si>
  <si>
    <t>Desmontaje de cable radiante</t>
  </si>
  <si>
    <t>Pruebas de cable radiante</t>
  </si>
  <si>
    <t>ml</t>
  </si>
  <si>
    <t>ud</t>
  </si>
  <si>
    <t xml:space="preserve">IMPORTE UNITARIO </t>
  </si>
  <si>
    <t>P1</t>
  </si>
  <si>
    <t>P2</t>
  </si>
  <si>
    <t>P3</t>
  </si>
  <si>
    <t>P4</t>
  </si>
  <si>
    <t>P5</t>
  </si>
  <si>
    <t>P6</t>
  </si>
  <si>
    <t>P7</t>
  </si>
  <si>
    <t>T</t>
  </si>
  <si>
    <t>% Beneficio Industrial ofertado</t>
  </si>
  <si>
    <t>% Gastos Generales ofertados</t>
  </si>
  <si>
    <t>Documentación final de los trabajos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</si>
</sst>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164" formatCode="#,##0.0000"/>
  </numFmts>
  <fonts count="16" x14ac:knownFonts="1">
    <font>
      <sz val="11"/>
      <color theme="1"/>
      <name val="Calibri"/>
      <family val="2"/>
      <scheme val="minor"/>
    </font>
    <font>
      <sz val="8"/>
      <name val="Calibri"/>
      <family val="2"/>
      <scheme val="minor"/>
    </font>
    <font>
      <b/>
      <i/>
      <u/>
      <sz val="11"/>
      <color theme="1"/>
      <name val="Calibri"/>
      <family val="2"/>
      <scheme val="minor"/>
    </font>
    <font>
      <i/>
      <sz val="11"/>
      <color theme="1"/>
      <name val="Calibri"/>
      <family val="2"/>
      <scheme val="minor"/>
    </font>
    <font>
      <b/>
      <i/>
      <sz val="11"/>
      <color theme="1"/>
      <name val="Calibri"/>
      <family val="2"/>
      <scheme val="minor"/>
    </font>
    <font>
      <b/>
      <sz val="11"/>
      <color theme="1"/>
      <name val="Calibri"/>
      <family val="2"/>
      <scheme val="minor"/>
    </font>
    <font>
      <b/>
      <sz val="11"/>
      <color rgb="FF000000"/>
      <name val="Calibri"/>
      <family val="2"/>
    </font>
    <font>
      <sz val="11"/>
      <color rgb="FF000000"/>
      <name val="Calibri"/>
      <family val="2"/>
    </font>
    <font>
      <sz val="12"/>
      <color theme="1"/>
      <name val="Wingdings"/>
      <charset val="2"/>
    </font>
    <font>
      <sz val="12"/>
      <color theme="1"/>
      <name val="Calibri"/>
      <family val="2"/>
      <scheme val="minor"/>
    </font>
    <font>
      <sz val="10"/>
      <color rgb="FF000000"/>
      <name val="Calibri"/>
      <family val="2"/>
    </font>
    <font>
      <b/>
      <sz val="10"/>
      <color rgb="FF000000"/>
      <name val="Calibri"/>
      <family val="2"/>
    </font>
    <font>
      <sz val="11"/>
      <name val="Calibri"/>
      <family val="2"/>
      <scheme val="minor"/>
    </font>
    <font>
      <b/>
      <sz val="12"/>
      <color rgb="FF002060"/>
      <name val="Calibri"/>
      <family val="2"/>
      <scheme val="minor"/>
    </font>
    <font>
      <b/>
      <sz val="11"/>
      <color rgb="FF002060"/>
      <name val="Calibri"/>
      <family val="2"/>
      <scheme val="minor"/>
    </font>
    <font>
      <b/>
      <sz val="11"/>
      <name val="Calibri"/>
      <family val="2"/>
      <scheme val="minor"/>
    </font>
  </fonts>
  <fills count="7">
    <fill>
      <patternFill patternType="none"/>
    </fill>
    <fill>
      <patternFill patternType="gray125"/>
    </fill>
    <fill>
      <patternFill patternType="solid">
        <fgColor theme="6" tint="0.79998168889431442"/>
        <bgColor indexed="64"/>
      </patternFill>
    </fill>
    <fill>
      <patternFill patternType="solid">
        <fgColor theme="4" tint="0.79998168889431442"/>
        <bgColor indexed="64"/>
      </patternFill>
    </fill>
    <fill>
      <patternFill patternType="solid">
        <fgColor theme="2"/>
        <bgColor indexed="64"/>
      </patternFill>
    </fill>
    <fill>
      <patternFill patternType="solid">
        <fgColor theme="0" tint="-0.14999847407452621"/>
        <bgColor indexed="64"/>
      </patternFill>
    </fill>
    <fill>
      <patternFill patternType="solid">
        <fgColor rgb="FFB4C6E7"/>
        <bgColor indexed="64"/>
      </patternFill>
    </fill>
  </fills>
  <borders count="14">
    <border>
      <left/>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auto="1"/>
      </top>
      <bottom/>
      <diagonal/>
    </border>
  </borders>
  <cellStyleXfs count="1">
    <xf numFmtId="0" fontId="0" fillId="0" borderId="0"/>
  </cellStyleXfs>
  <cellXfs count="77">
    <xf numFmtId="0" fontId="0" fillId="0" borderId="0" xfId="0"/>
    <xf numFmtId="49" fontId="3" fillId="0" borderId="0" xfId="0" applyNumberFormat="1" applyFont="1" applyProtection="1">
      <protection locked="0"/>
    </xf>
    <xf numFmtId="1" fontId="3" fillId="0" borderId="0" xfId="0" applyNumberFormat="1" applyFont="1" applyProtection="1">
      <protection locked="0"/>
    </xf>
    <xf numFmtId="4" fontId="3" fillId="0" borderId="0" xfId="0" applyNumberFormat="1" applyFont="1" applyProtection="1">
      <protection locked="0"/>
    </xf>
    <xf numFmtId="4" fontId="3" fillId="3" borderId="0" xfId="0" applyNumberFormat="1" applyFont="1" applyFill="1" applyProtection="1">
      <protection locked="0"/>
    </xf>
    <xf numFmtId="0" fontId="2" fillId="2" borderId="0" xfId="0" applyFont="1" applyFill="1" applyAlignment="1">
      <alignment horizontal="left" vertical="top"/>
    </xf>
    <xf numFmtId="4" fontId="0" fillId="0" borderId="0" xfId="0" applyNumberFormat="1"/>
    <xf numFmtId="164" fontId="0" fillId="0" borderId="0" xfId="0" applyNumberFormat="1"/>
    <xf numFmtId="4" fontId="3" fillId="5" borderId="3" xfId="0" applyNumberFormat="1" applyFont="1" applyFill="1" applyBorder="1"/>
    <xf numFmtId="4" fontId="3" fillId="5" borderId="2" xfId="0" applyNumberFormat="1" applyFont="1" applyFill="1" applyBorder="1"/>
    <xf numFmtId="4" fontId="4" fillId="5" borderId="2" xfId="0" applyNumberFormat="1" applyFont="1" applyFill="1" applyBorder="1"/>
    <xf numFmtId="0" fontId="2" fillId="2" borderId="0" xfId="0" applyFont="1" applyFill="1"/>
    <xf numFmtId="0" fontId="0" fillId="0" borderId="0" xfId="0" applyProtection="1">
      <protection locked="0"/>
    </xf>
    <xf numFmtId="0" fontId="6" fillId="6" borderId="9" xfId="0" applyFont="1" applyFill="1" applyBorder="1" applyAlignment="1">
      <alignment horizontal="center" vertical="center"/>
    </xf>
    <xf numFmtId="0" fontId="6" fillId="6" borderId="10" xfId="0" applyFont="1" applyFill="1" applyBorder="1" applyAlignment="1">
      <alignment horizontal="center" vertical="center"/>
    </xf>
    <xf numFmtId="0" fontId="6" fillId="6" borderId="9" xfId="0" applyFont="1" applyFill="1" applyBorder="1" applyAlignment="1">
      <alignment horizontal="center" vertical="center" wrapText="1"/>
    </xf>
    <xf numFmtId="0" fontId="6" fillId="0" borderId="11" xfId="0" applyFont="1" applyBorder="1" applyAlignment="1">
      <alignment vertical="center" wrapText="1"/>
    </xf>
    <xf numFmtId="0" fontId="7" fillId="0" borderId="9" xfId="0" applyFont="1" applyBorder="1" applyAlignment="1">
      <alignment vertical="center"/>
    </xf>
    <xf numFmtId="8" fontId="7" fillId="0" borderId="9" xfId="0" applyNumberFormat="1" applyFont="1" applyBorder="1" applyAlignment="1">
      <alignment horizontal="right" vertical="center"/>
    </xf>
    <xf numFmtId="8" fontId="6" fillId="0" borderId="9" xfId="0" applyNumberFormat="1" applyFont="1" applyBorder="1" applyAlignment="1">
      <alignment horizontal="right" vertical="center"/>
    </xf>
    <xf numFmtId="0" fontId="6" fillId="6" borderId="11" xfId="0" applyFont="1" applyFill="1" applyBorder="1" applyAlignment="1">
      <alignment horizontal="center" vertical="center"/>
    </xf>
    <xf numFmtId="8" fontId="6" fillId="6" borderId="9" xfId="0" applyNumberFormat="1" applyFont="1" applyFill="1" applyBorder="1" applyAlignment="1">
      <alignment horizontal="right" vertical="center"/>
    </xf>
    <xf numFmtId="8" fontId="0" fillId="0" borderId="0" xfId="0" applyNumberFormat="1"/>
    <xf numFmtId="0" fontId="8" fillId="0" borderId="0" xfId="0" applyFont="1" applyAlignment="1">
      <alignment horizontal="right" vertical="center"/>
    </xf>
    <xf numFmtId="0" fontId="9" fillId="0" borderId="0" xfId="0" applyFont="1" applyAlignment="1">
      <alignment horizontal="right" vertical="center"/>
    </xf>
    <xf numFmtId="0" fontId="6" fillId="6" borderId="10" xfId="0" applyFont="1" applyFill="1" applyBorder="1" applyAlignment="1">
      <alignment horizontal="left" vertical="center"/>
    </xf>
    <xf numFmtId="9" fontId="9" fillId="0" borderId="0" xfId="0" applyNumberFormat="1" applyFont="1" applyAlignment="1">
      <alignment horizontal="right" vertical="center"/>
    </xf>
    <xf numFmtId="8" fontId="12" fillId="0" borderId="0" xfId="0" applyNumberFormat="1" applyFont="1"/>
    <xf numFmtId="9" fontId="9" fillId="0" borderId="12" xfId="0" applyNumberFormat="1" applyFont="1" applyBorder="1" applyAlignment="1">
      <alignment horizontal="right" vertical="center"/>
    </xf>
    <xf numFmtId="0" fontId="5" fillId="0" borderId="0" xfId="0" applyFont="1" applyAlignment="1">
      <alignment horizontal="right"/>
    </xf>
    <xf numFmtId="0" fontId="9" fillId="0" borderId="12" xfId="0" applyFont="1" applyBorder="1" applyAlignment="1">
      <alignment horizontal="right" vertical="center"/>
    </xf>
    <xf numFmtId="8" fontId="12" fillId="0" borderId="12" xfId="0" applyNumberFormat="1" applyFont="1" applyBorder="1"/>
    <xf numFmtId="0" fontId="12" fillId="0" borderId="0" xfId="0" applyFont="1"/>
    <xf numFmtId="0" fontId="13" fillId="0" borderId="0" xfId="0" applyFont="1" applyAlignment="1">
      <alignment horizontal="right" vertical="center"/>
    </xf>
    <xf numFmtId="8" fontId="14" fillId="0" borderId="0" xfId="0" applyNumberFormat="1" applyFont="1"/>
    <xf numFmtId="0" fontId="15" fillId="0" borderId="0" xfId="0" applyFont="1" applyAlignment="1">
      <alignment horizontal="right"/>
    </xf>
    <xf numFmtId="8" fontId="5" fillId="0" borderId="13" xfId="0" applyNumberFormat="1" applyFont="1" applyBorder="1"/>
    <xf numFmtId="0" fontId="6" fillId="0" borderId="9" xfId="0" applyFont="1" applyBorder="1" applyAlignment="1">
      <alignment horizontal="center" vertical="center"/>
    </xf>
    <xf numFmtId="0" fontId="0" fillId="0" borderId="0" xfId="0" applyAlignment="1">
      <alignment horizontal="center"/>
    </xf>
    <xf numFmtId="4" fontId="3" fillId="0" borderId="0" xfId="0" applyNumberFormat="1" applyFont="1" applyProtection="1"/>
    <xf numFmtId="1" fontId="3" fillId="0" borderId="0" xfId="0" applyNumberFormat="1" applyFont="1" applyProtection="1"/>
    <xf numFmtId="49" fontId="3" fillId="0" borderId="0" xfId="0" applyNumberFormat="1" applyFont="1" applyProtection="1"/>
    <xf numFmtId="0" fontId="2" fillId="2" borderId="0" xfId="0" applyFont="1" applyFill="1" applyProtection="1"/>
    <xf numFmtId="4" fontId="2" fillId="2" borderId="0" xfId="0" applyNumberFormat="1" applyFont="1" applyFill="1" applyProtection="1"/>
    <xf numFmtId="4" fontId="0" fillId="4" borderId="0" xfId="0" applyNumberFormat="1" applyFill="1" applyProtection="1"/>
    <xf numFmtId="49" fontId="4" fillId="4" borderId="8" xfId="0" applyNumberFormat="1" applyFont="1" applyFill="1" applyBorder="1" applyProtection="1"/>
    <xf numFmtId="0" fontId="0" fillId="0" borderId="0" xfId="0" applyProtection="1"/>
    <xf numFmtId="49" fontId="4" fillId="4" borderId="1" xfId="0" applyNumberFormat="1" applyFont="1" applyFill="1" applyBorder="1" applyProtection="1"/>
    <xf numFmtId="49" fontId="3" fillId="4" borderId="2" xfId="0" applyNumberFormat="1" applyFont="1" applyFill="1" applyBorder="1" applyProtection="1"/>
    <xf numFmtId="49" fontId="4" fillId="4" borderId="5" xfId="0" applyNumberFormat="1" applyFont="1" applyFill="1" applyBorder="1" applyProtection="1"/>
    <xf numFmtId="10" fontId="3" fillId="0" borderId="4" xfId="0" quotePrefix="1" applyNumberFormat="1" applyFont="1" applyBorder="1" applyProtection="1"/>
    <xf numFmtId="0" fontId="2" fillId="2" borderId="0" xfId="0" applyFont="1" applyFill="1" applyAlignment="1" applyProtection="1">
      <alignment horizontal="left" vertical="top"/>
    </xf>
    <xf numFmtId="4" fontId="0" fillId="0" borderId="0" xfId="0" applyNumberFormat="1" applyProtection="1"/>
    <xf numFmtId="164" fontId="0" fillId="0" borderId="0" xfId="0" applyNumberFormat="1" applyProtection="1"/>
    <xf numFmtId="3" fontId="3" fillId="0" borderId="3" xfId="0" applyNumberFormat="1" applyFont="1" applyBorder="1" applyProtection="1"/>
    <xf numFmtId="4" fontId="3" fillId="5" borderId="3" xfId="0" applyNumberFormat="1" applyFont="1" applyFill="1" applyBorder="1" applyProtection="1"/>
    <xf numFmtId="4" fontId="3" fillId="5" borderId="2" xfId="0" applyNumberFormat="1" applyFont="1" applyFill="1" applyBorder="1" applyProtection="1"/>
    <xf numFmtId="9" fontId="3" fillId="0" borderId="4" xfId="0" quotePrefix="1" applyNumberFormat="1" applyFont="1" applyBorder="1" applyProtection="1"/>
    <xf numFmtId="4" fontId="4" fillId="4" borderId="5" xfId="0" applyNumberFormat="1" applyFont="1" applyFill="1" applyBorder="1" applyProtection="1"/>
    <xf numFmtId="9" fontId="3" fillId="5" borderId="4" xfId="0" quotePrefix="1" applyNumberFormat="1" applyFont="1" applyFill="1" applyBorder="1" applyProtection="1"/>
    <xf numFmtId="4" fontId="4" fillId="5" borderId="2" xfId="0" applyNumberFormat="1" applyFont="1" applyFill="1" applyBorder="1" applyProtection="1"/>
    <xf numFmtId="49" fontId="0" fillId="0" borderId="0" xfId="0" applyNumberFormat="1" applyProtection="1"/>
    <xf numFmtId="4" fontId="3" fillId="4" borderId="0" xfId="0" applyNumberFormat="1" applyFont="1" applyFill="1" applyProtection="1"/>
    <xf numFmtId="10" fontId="3" fillId="3" borderId="4" xfId="0" quotePrefix="1" applyNumberFormat="1" applyFont="1" applyFill="1" applyBorder="1" applyProtection="1">
      <protection locked="0"/>
    </xf>
    <xf numFmtId="0" fontId="2" fillId="2" borderId="1" xfId="0" applyFont="1" applyFill="1" applyBorder="1" applyAlignment="1" applyProtection="1">
      <alignment horizontal="center" vertical="top"/>
    </xf>
    <xf numFmtId="0" fontId="2" fillId="2" borderId="7" xfId="0" applyFont="1" applyFill="1" applyBorder="1" applyAlignment="1" applyProtection="1">
      <alignment horizontal="center" vertical="top"/>
    </xf>
    <xf numFmtId="0" fontId="2" fillId="2" borderId="1" xfId="0" applyFont="1" applyFill="1" applyBorder="1" applyAlignment="1">
      <alignment horizontal="center" vertical="top"/>
    </xf>
    <xf numFmtId="0" fontId="2" fillId="2" borderId="7" xfId="0" applyFont="1" applyFill="1" applyBorder="1" applyAlignment="1">
      <alignment horizontal="center" vertical="top"/>
    </xf>
    <xf numFmtId="49" fontId="4" fillId="4" borderId="1" xfId="0" applyNumberFormat="1" applyFont="1" applyFill="1" applyBorder="1" applyAlignment="1" applyProtection="1">
      <alignment horizontal="left" wrapText="1"/>
    </xf>
    <xf numFmtId="49" fontId="4" fillId="4" borderId="6" xfId="0" applyNumberFormat="1" applyFont="1" applyFill="1" applyBorder="1" applyAlignment="1" applyProtection="1">
      <alignment horizontal="left" wrapText="1"/>
    </xf>
    <xf numFmtId="49" fontId="4" fillId="4" borderId="7" xfId="0" applyNumberFormat="1" applyFont="1" applyFill="1" applyBorder="1" applyAlignment="1" applyProtection="1">
      <alignment horizontal="left" wrapText="1"/>
    </xf>
    <xf numFmtId="49" fontId="4" fillId="4" borderId="1" xfId="0" applyNumberFormat="1" applyFont="1" applyFill="1" applyBorder="1" applyAlignment="1" applyProtection="1">
      <alignment horizontal="left"/>
    </xf>
    <xf numFmtId="49" fontId="4" fillId="4" borderId="6" xfId="0" applyNumberFormat="1" applyFont="1" applyFill="1" applyBorder="1" applyAlignment="1" applyProtection="1">
      <alignment horizontal="left"/>
    </xf>
    <xf numFmtId="49" fontId="4" fillId="4" borderId="7" xfId="0" applyNumberFormat="1" applyFont="1" applyFill="1" applyBorder="1" applyAlignment="1" applyProtection="1">
      <alignment horizontal="left"/>
    </xf>
    <xf numFmtId="49" fontId="2" fillId="4" borderId="1" xfId="0" applyNumberFormat="1" applyFont="1" applyFill="1" applyBorder="1" applyAlignment="1" applyProtection="1">
      <alignment horizontal="left"/>
    </xf>
    <xf numFmtId="49" fontId="2" fillId="4" borderId="6" xfId="0" applyNumberFormat="1" applyFont="1" applyFill="1" applyBorder="1" applyAlignment="1" applyProtection="1">
      <alignment horizontal="left"/>
    </xf>
    <xf numFmtId="49" fontId="2" fillId="4" borderId="7" xfId="0" applyNumberFormat="1" applyFont="1" applyFill="1" applyBorder="1" applyAlignment="1" applyProtection="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121921</xdr:colOff>
      <xdr:row>0</xdr:row>
      <xdr:rowOff>60960</xdr:rowOff>
    </xdr:from>
    <xdr:to>
      <xdr:col>8</xdr:col>
      <xdr:colOff>1234441</xdr:colOff>
      <xdr:row>3</xdr:row>
      <xdr:rowOff>132531</xdr:rowOff>
    </xdr:to>
    <xdr:pic>
      <xdr:nvPicPr>
        <xdr:cNvPr id="2" name="Picture 3">
          <a:extLst>
            <a:ext uri="{FF2B5EF4-FFF2-40B4-BE49-F238E27FC236}">
              <a16:creationId xmlns:a16="http://schemas.microsoft.com/office/drawing/2014/main" id="{9F57BF5A-8ED5-8C00-CDA8-DA403812B36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496801" y="60960"/>
          <a:ext cx="1112520" cy="643071"/>
        </a:xfrm>
        <a:prstGeom prst="rect">
          <a:avLst/>
        </a:prstGeom>
        <a:noFill/>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843515-2B54-4B4E-A8C2-5FF92E5D40AB}">
  <dimension ref="A1:I22"/>
  <sheetViews>
    <sheetView tabSelected="1" workbookViewId="0">
      <selection activeCell="B20" sqref="B20"/>
    </sheetView>
  </sheetViews>
  <sheetFormatPr baseColWidth="10" defaultColWidth="11.44140625" defaultRowHeight="14.4" x14ac:dyDescent="0.3"/>
  <cols>
    <col min="1" max="1" width="28.33203125" customWidth="1"/>
    <col min="2" max="2" width="12.21875" customWidth="1"/>
    <col min="3" max="3" width="60.109375" customWidth="1"/>
    <col min="4" max="4" width="18.6640625" customWidth="1"/>
    <col min="5" max="5" width="27.6640625" style="6" customWidth="1"/>
    <col min="6" max="6" width="18" style="6" bestFit="1" customWidth="1"/>
    <col min="7" max="7" width="22.5546875" style="7" customWidth="1"/>
    <col min="8" max="8" width="19.6640625" bestFit="1" customWidth="1"/>
    <col min="9" max="9" width="18.6640625" style="6" customWidth="1"/>
    <col min="10" max="10" width="13.88671875" bestFit="1" customWidth="1"/>
    <col min="11" max="11" width="15.109375" bestFit="1" customWidth="1"/>
  </cols>
  <sheetData>
    <row r="1" spans="1:9" ht="15" thickBot="1" x14ac:dyDescent="0.35">
      <c r="A1" s="46"/>
      <c r="B1" s="46"/>
      <c r="C1" s="46"/>
      <c r="D1" s="51" t="s">
        <v>0</v>
      </c>
      <c r="E1" s="52"/>
      <c r="F1" s="52"/>
      <c r="G1" s="53"/>
      <c r="H1" s="5" t="s">
        <v>1</v>
      </c>
    </row>
    <row r="2" spans="1:9" ht="15" thickBot="1" x14ac:dyDescent="0.35">
      <c r="A2" s="45" t="s">
        <v>2</v>
      </c>
      <c r="B2" s="54">
        <v>1</v>
      </c>
      <c r="C2" s="46"/>
      <c r="D2" s="46"/>
      <c r="E2" s="52"/>
      <c r="F2" s="52"/>
      <c r="G2" s="53"/>
    </row>
    <row r="3" spans="1:9" ht="15" customHeight="1" thickBot="1" x14ac:dyDescent="0.35">
      <c r="A3" s="68" t="s">
        <v>3</v>
      </c>
      <c r="B3" s="69"/>
      <c r="C3" s="70"/>
      <c r="D3" s="55">
        <f>SUM(G:G)</f>
        <v>90641.600000000006</v>
      </c>
      <c r="E3" s="68" t="s">
        <v>4</v>
      </c>
      <c r="F3" s="69"/>
      <c r="G3" s="70"/>
      <c r="H3" s="8">
        <f>SUM(I:I)</f>
        <v>0</v>
      </c>
    </row>
    <row r="4" spans="1:9" ht="15" customHeight="1" thickBot="1" x14ac:dyDescent="0.35">
      <c r="A4" s="47" t="s">
        <v>5</v>
      </c>
      <c r="B4" s="50">
        <v>0.06</v>
      </c>
      <c r="C4" s="48" t="s">
        <v>6</v>
      </c>
      <c r="D4" s="56">
        <f>ROUND($D$3*B4,2)</f>
        <v>5438.5</v>
      </c>
      <c r="E4" s="47" t="s">
        <v>62</v>
      </c>
      <c r="F4" s="63"/>
      <c r="G4" s="48" t="s">
        <v>6</v>
      </c>
      <c r="H4" s="9">
        <f>ROUND($H$3*F4,2)</f>
        <v>0</v>
      </c>
    </row>
    <row r="5" spans="1:9" ht="15" thickBot="1" x14ac:dyDescent="0.35">
      <c r="A5" s="47" t="s">
        <v>7</v>
      </c>
      <c r="B5" s="50">
        <v>0.09</v>
      </c>
      <c r="C5" s="48" t="s">
        <v>8</v>
      </c>
      <c r="D5" s="56">
        <f>ROUND($D$3*B5,2)</f>
        <v>8157.74</v>
      </c>
      <c r="E5" s="47" t="s">
        <v>63</v>
      </c>
      <c r="F5" s="63"/>
      <c r="G5" s="48" t="s">
        <v>8</v>
      </c>
      <c r="H5" s="9">
        <f>ROUND($H$3*F5,2)</f>
        <v>0</v>
      </c>
    </row>
    <row r="6" spans="1:9" ht="15" thickBot="1" x14ac:dyDescent="0.35">
      <c r="A6" s="71" t="s">
        <v>9</v>
      </c>
      <c r="B6" s="72"/>
      <c r="C6" s="73"/>
      <c r="D6" s="56">
        <f>SUM(D3,D4,D5)</f>
        <v>104237.84000000001</v>
      </c>
      <c r="E6" s="71" t="s">
        <v>10</v>
      </c>
      <c r="F6" s="72"/>
      <c r="G6" s="73"/>
      <c r="H6" s="9">
        <f>SUM(H3,H4,H5)</f>
        <v>0</v>
      </c>
    </row>
    <row r="7" spans="1:9" ht="15" thickBot="1" x14ac:dyDescent="0.35">
      <c r="A7" s="49" t="s">
        <v>11</v>
      </c>
      <c r="B7" s="57">
        <v>0.21</v>
      </c>
      <c r="C7" s="48" t="s">
        <v>12</v>
      </c>
      <c r="D7" s="56">
        <f>ROUND($D$6*B7,2)</f>
        <v>21889.95</v>
      </c>
      <c r="E7" s="58" t="s">
        <v>11</v>
      </c>
      <c r="F7" s="59">
        <f>B7</f>
        <v>0.21</v>
      </c>
      <c r="G7" s="48" t="s">
        <v>12</v>
      </c>
      <c r="H7" s="9">
        <f>ROUND($H$6*F7,2)</f>
        <v>0</v>
      </c>
    </row>
    <row r="8" spans="1:9" ht="15" thickBot="1" x14ac:dyDescent="0.35">
      <c r="A8" s="74" t="s">
        <v>13</v>
      </c>
      <c r="B8" s="75"/>
      <c r="C8" s="76"/>
      <c r="D8" s="60">
        <f>SUM(D6:D7)</f>
        <v>126127.79000000001</v>
      </c>
      <c r="E8" s="74" t="s">
        <v>14</v>
      </c>
      <c r="F8" s="75"/>
      <c r="G8" s="76"/>
      <c r="H8" s="10">
        <f>SUM(H6:H7)</f>
        <v>0</v>
      </c>
    </row>
    <row r="9" spans="1:9" ht="15" thickBot="1" x14ac:dyDescent="0.35">
      <c r="A9" s="46"/>
      <c r="B9" s="46"/>
      <c r="C9" s="46"/>
      <c r="D9" s="46"/>
      <c r="E9" s="52"/>
      <c r="F9" s="52"/>
      <c r="G9" s="53"/>
    </row>
    <row r="10" spans="1:9" ht="15" thickBot="1" x14ac:dyDescent="0.35">
      <c r="A10" s="61"/>
      <c r="B10" s="46"/>
      <c r="C10" s="46"/>
      <c r="D10" s="46"/>
      <c r="E10" s="52"/>
      <c r="F10" s="64" t="s">
        <v>15</v>
      </c>
      <c r="G10" s="65"/>
      <c r="H10" s="66" t="s">
        <v>16</v>
      </c>
      <c r="I10" s="67"/>
    </row>
    <row r="11" spans="1:9" x14ac:dyDescent="0.3">
      <c r="A11" s="42" t="s">
        <v>17</v>
      </c>
      <c r="B11" s="42" t="s">
        <v>18</v>
      </c>
      <c r="C11" s="42" t="s">
        <v>19</v>
      </c>
      <c r="D11" s="42" t="s">
        <v>20</v>
      </c>
      <c r="E11" s="43" t="s">
        <v>21</v>
      </c>
      <c r="F11" s="43" t="s">
        <v>22</v>
      </c>
      <c r="G11" s="42" t="s">
        <v>23</v>
      </c>
      <c r="H11" s="11" t="s">
        <v>24</v>
      </c>
      <c r="I11" s="42" t="s">
        <v>25</v>
      </c>
    </row>
    <row r="12" spans="1:9" s="12" customFormat="1" x14ac:dyDescent="0.3">
      <c r="A12" s="41" t="s">
        <v>26</v>
      </c>
      <c r="B12" s="41" t="s">
        <v>61</v>
      </c>
      <c r="C12" s="41" t="s">
        <v>44</v>
      </c>
      <c r="D12" s="41"/>
      <c r="E12" s="39"/>
      <c r="F12" s="39"/>
      <c r="G12" s="44"/>
      <c r="H12" s="4"/>
      <c r="I12" s="62"/>
    </row>
    <row r="13" spans="1:9" s="12" customFormat="1" x14ac:dyDescent="0.3">
      <c r="A13" s="41"/>
      <c r="B13" s="41" t="s">
        <v>54</v>
      </c>
      <c r="C13" s="41" t="s">
        <v>45</v>
      </c>
      <c r="D13" s="40" t="s">
        <v>51</v>
      </c>
      <c r="E13" s="39">
        <v>3000</v>
      </c>
      <c r="F13" s="39">
        <v>24.45</v>
      </c>
      <c r="G13" s="44">
        <f>ROUND(E13*F13,2)</f>
        <v>73350</v>
      </c>
      <c r="H13" s="4"/>
      <c r="I13" s="62">
        <f>ROUND(E13*H13,2)</f>
        <v>0</v>
      </c>
    </row>
    <row r="14" spans="1:9" s="12" customFormat="1" x14ac:dyDescent="0.3">
      <c r="A14" s="41"/>
      <c r="B14" s="41" t="s">
        <v>55</v>
      </c>
      <c r="C14" s="41" t="s">
        <v>46</v>
      </c>
      <c r="D14" s="40" t="s">
        <v>52</v>
      </c>
      <c r="E14" s="39">
        <v>2700</v>
      </c>
      <c r="F14" s="39">
        <v>2.87</v>
      </c>
      <c r="G14" s="44">
        <f>ROUND(E14*F14,2)</f>
        <v>7749</v>
      </c>
      <c r="H14" s="4"/>
      <c r="I14" s="62">
        <f>ROUND(E14*H14,2)</f>
        <v>0</v>
      </c>
    </row>
    <row r="15" spans="1:9" s="12" customFormat="1" x14ac:dyDescent="0.3">
      <c r="A15" s="41"/>
      <c r="B15" s="41" t="s">
        <v>56</v>
      </c>
      <c r="C15" s="41" t="s">
        <v>47</v>
      </c>
      <c r="D15" s="40" t="s">
        <v>52</v>
      </c>
      <c r="E15" s="39">
        <v>300</v>
      </c>
      <c r="F15" s="39">
        <v>3.59</v>
      </c>
      <c r="G15" s="44">
        <f>ROUND(E15*F15,2)</f>
        <v>1077</v>
      </c>
      <c r="H15" s="4"/>
      <c r="I15" s="62">
        <f>ROUND(E15*H15,2)</f>
        <v>0</v>
      </c>
    </row>
    <row r="16" spans="1:9" s="12" customFormat="1" x14ac:dyDescent="0.3">
      <c r="A16" s="41"/>
      <c r="B16" s="41" t="s">
        <v>57</v>
      </c>
      <c r="C16" s="41" t="s">
        <v>48</v>
      </c>
      <c r="D16" s="40" t="s">
        <v>52</v>
      </c>
      <c r="E16" s="39">
        <v>1</v>
      </c>
      <c r="F16" s="39">
        <v>350.6</v>
      </c>
      <c r="G16" s="44">
        <f>ROUND(E16*F16,2)</f>
        <v>350.6</v>
      </c>
      <c r="H16" s="4"/>
      <c r="I16" s="62">
        <f>ROUND(E16*H16,2)</f>
        <v>0</v>
      </c>
    </row>
    <row r="17" spans="1:9" s="12" customFormat="1" x14ac:dyDescent="0.3">
      <c r="A17" s="41"/>
      <c r="B17" s="41" t="s">
        <v>58</v>
      </c>
      <c r="C17" s="41" t="s">
        <v>49</v>
      </c>
      <c r="D17" s="40" t="s">
        <v>51</v>
      </c>
      <c r="E17" s="39">
        <v>3000</v>
      </c>
      <c r="F17" s="39">
        <v>2.54</v>
      </c>
      <c r="G17" s="44">
        <f t="shared" ref="G17:G19" si="0">ROUND(E17*F17,2)</f>
        <v>7620</v>
      </c>
      <c r="H17" s="4"/>
      <c r="I17" s="62">
        <f t="shared" ref="I17:I19" si="1">ROUND(E17*H17,2)</f>
        <v>0</v>
      </c>
    </row>
    <row r="18" spans="1:9" s="12" customFormat="1" x14ac:dyDescent="0.3">
      <c r="A18" s="41"/>
      <c r="B18" s="41" t="s">
        <v>59</v>
      </c>
      <c r="C18" s="41" t="s">
        <v>50</v>
      </c>
      <c r="D18" s="40" t="s">
        <v>52</v>
      </c>
      <c r="E18" s="39">
        <v>1</v>
      </c>
      <c r="F18" s="39">
        <v>275</v>
      </c>
      <c r="G18" s="44">
        <f t="shared" si="0"/>
        <v>275</v>
      </c>
      <c r="H18" s="4"/>
      <c r="I18" s="62">
        <f t="shared" si="1"/>
        <v>0</v>
      </c>
    </row>
    <row r="19" spans="1:9" s="12" customFormat="1" x14ac:dyDescent="0.3">
      <c r="A19" s="41"/>
      <c r="B19" s="41" t="s">
        <v>60</v>
      </c>
      <c r="C19" s="41" t="s">
        <v>64</v>
      </c>
      <c r="D19" s="40" t="s">
        <v>52</v>
      </c>
      <c r="E19" s="39">
        <v>1</v>
      </c>
      <c r="F19" s="39">
        <v>220</v>
      </c>
      <c r="G19" s="44">
        <f t="shared" si="0"/>
        <v>220</v>
      </c>
      <c r="H19" s="4"/>
      <c r="I19" s="62">
        <f t="shared" si="1"/>
        <v>0</v>
      </c>
    </row>
    <row r="20" spans="1:9" s="12" customFormat="1" x14ac:dyDescent="0.3">
      <c r="A20" s="1"/>
      <c r="B20" s="1"/>
      <c r="C20" s="1"/>
      <c r="D20" s="2"/>
      <c r="E20" s="3"/>
      <c r="F20" s="3"/>
      <c r="G20" s="7"/>
      <c r="H20" s="7"/>
      <c r="I20" s="7"/>
    </row>
    <row r="21" spans="1:9" s="12" customFormat="1" x14ac:dyDescent="0.3">
      <c r="A21" s="1"/>
      <c r="B21" s="1"/>
      <c r="C21" s="1"/>
      <c r="D21" s="2"/>
      <c r="E21" s="3"/>
      <c r="F21" s="3"/>
      <c r="G21" s="7"/>
      <c r="H21" s="7"/>
      <c r="I21" s="7"/>
    </row>
    <row r="22" spans="1:9" s="12" customFormat="1" x14ac:dyDescent="0.3">
      <c r="A22" s="1"/>
      <c r="B22" s="1"/>
      <c r="C22" s="1"/>
      <c r="D22" s="2"/>
      <c r="E22" s="3"/>
      <c r="F22" s="3"/>
      <c r="G22" s="7"/>
      <c r="H22" s="7"/>
      <c r="I22" s="7"/>
    </row>
  </sheetData>
  <sheetProtection algorithmName="SHA-512" hashValue="Cb7UT6W7stY88ijB0npmstZCE9ply6Bhta8WxLVnJiQz5eAhak6FxqjBRMHlgy2tsr//25HOGMVDwe8aZXBpQA==" saltValue="y1uwGivzR3R44l2+IRZHNA==" spinCount="100000" sheet="1" objects="1" scenarios="1"/>
  <mergeCells count="8">
    <mergeCell ref="F10:G10"/>
    <mergeCell ref="H10:I10"/>
    <mergeCell ref="A3:C3"/>
    <mergeCell ref="A6:C6"/>
    <mergeCell ref="A8:C8"/>
    <mergeCell ref="E3:G3"/>
    <mergeCell ref="E6:G6"/>
    <mergeCell ref="E8:G8"/>
  </mergeCells>
  <phoneticPr fontId="1" type="noConversion"/>
  <pageMargins left="0.7" right="0.7" top="0.75" bottom="0.75" header="0.3" footer="0.3"/>
  <pageSetup paperSize="9" orientation="portrait" r:id="rId1"/>
  <ignoredErrors>
    <ignoredError sqref="A12 A15 A13" numberStoredAsText="1"/>
    <ignoredError sqref="G15 I13 G14 I14 I15"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E77AA8-9919-447D-9527-DC07F36DCA21}">
  <dimension ref="A1:I31"/>
  <sheetViews>
    <sheetView topLeftCell="B1" workbookViewId="0">
      <selection activeCell="B4" sqref="B4"/>
    </sheetView>
  </sheetViews>
  <sheetFormatPr baseColWidth="10" defaultRowHeight="14.4" x14ac:dyDescent="0.3"/>
  <cols>
    <col min="1" max="1" width="11.44140625" style="38"/>
    <col min="2" max="2" width="67.33203125" bestFit="1" customWidth="1"/>
    <col min="3" max="3" width="11.5546875" bestFit="1" customWidth="1"/>
    <col min="4" max="4" width="17.88671875" bestFit="1" customWidth="1"/>
    <col min="5" max="5" width="32.5546875" customWidth="1"/>
    <col min="257" max="257" width="67.33203125" bestFit="1" customWidth="1"/>
    <col min="258" max="258" width="11.5546875" bestFit="1" customWidth="1"/>
    <col min="259" max="259" width="17.88671875" bestFit="1" customWidth="1"/>
    <col min="260" max="260" width="18.5546875" bestFit="1" customWidth="1"/>
    <col min="261" max="261" width="32.5546875" customWidth="1"/>
    <col min="513" max="513" width="67.33203125" bestFit="1" customWidth="1"/>
    <col min="514" max="514" width="11.5546875" bestFit="1" customWidth="1"/>
    <col min="515" max="515" width="17.88671875" bestFit="1" customWidth="1"/>
    <col min="516" max="516" width="18.5546875" bestFit="1" customWidth="1"/>
    <col min="517" max="517" width="32.5546875" customWidth="1"/>
    <col min="769" max="769" width="67.33203125" bestFit="1" customWidth="1"/>
    <col min="770" max="770" width="11.5546875" bestFit="1" customWidth="1"/>
    <col min="771" max="771" width="17.88671875" bestFit="1" customWidth="1"/>
    <col min="772" max="772" width="18.5546875" bestFit="1" customWidth="1"/>
    <col min="773" max="773" width="32.5546875" customWidth="1"/>
    <col min="1025" max="1025" width="67.33203125" bestFit="1" customWidth="1"/>
    <col min="1026" max="1026" width="11.5546875" bestFit="1" customWidth="1"/>
    <col min="1027" max="1027" width="17.88671875" bestFit="1" customWidth="1"/>
    <col min="1028" max="1028" width="18.5546875" bestFit="1" customWidth="1"/>
    <col min="1029" max="1029" width="32.5546875" customWidth="1"/>
    <col min="1281" max="1281" width="67.33203125" bestFit="1" customWidth="1"/>
    <col min="1282" max="1282" width="11.5546875" bestFit="1" customWidth="1"/>
    <col min="1283" max="1283" width="17.88671875" bestFit="1" customWidth="1"/>
    <col min="1284" max="1284" width="18.5546875" bestFit="1" customWidth="1"/>
    <col min="1285" max="1285" width="32.5546875" customWidth="1"/>
    <col min="1537" max="1537" width="67.33203125" bestFit="1" customWidth="1"/>
    <col min="1538" max="1538" width="11.5546875" bestFit="1" customWidth="1"/>
    <col min="1539" max="1539" width="17.88671875" bestFit="1" customWidth="1"/>
    <col min="1540" max="1540" width="18.5546875" bestFit="1" customWidth="1"/>
    <col min="1541" max="1541" width="32.5546875" customWidth="1"/>
    <col min="1793" max="1793" width="67.33203125" bestFit="1" customWidth="1"/>
    <col min="1794" max="1794" width="11.5546875" bestFit="1" customWidth="1"/>
    <col min="1795" max="1795" width="17.88671875" bestFit="1" customWidth="1"/>
    <col min="1796" max="1796" width="18.5546875" bestFit="1" customWidth="1"/>
    <col min="1797" max="1797" width="32.5546875" customWidth="1"/>
    <col min="2049" max="2049" width="67.33203125" bestFit="1" customWidth="1"/>
    <col min="2050" max="2050" width="11.5546875" bestFit="1" customWidth="1"/>
    <col min="2051" max="2051" width="17.88671875" bestFit="1" customWidth="1"/>
    <col min="2052" max="2052" width="18.5546875" bestFit="1" customWidth="1"/>
    <col min="2053" max="2053" width="32.5546875" customWidth="1"/>
    <col min="2305" max="2305" width="67.33203125" bestFit="1" customWidth="1"/>
    <col min="2306" max="2306" width="11.5546875" bestFit="1" customWidth="1"/>
    <col min="2307" max="2307" width="17.88671875" bestFit="1" customWidth="1"/>
    <col min="2308" max="2308" width="18.5546875" bestFit="1" customWidth="1"/>
    <col min="2309" max="2309" width="32.5546875" customWidth="1"/>
    <col min="2561" max="2561" width="67.33203125" bestFit="1" customWidth="1"/>
    <col min="2562" max="2562" width="11.5546875" bestFit="1" customWidth="1"/>
    <col min="2563" max="2563" width="17.88671875" bestFit="1" customWidth="1"/>
    <col min="2564" max="2564" width="18.5546875" bestFit="1" customWidth="1"/>
    <col min="2565" max="2565" width="32.5546875" customWidth="1"/>
    <col min="2817" max="2817" width="67.33203125" bestFit="1" customWidth="1"/>
    <col min="2818" max="2818" width="11.5546875" bestFit="1" customWidth="1"/>
    <col min="2819" max="2819" width="17.88671875" bestFit="1" customWidth="1"/>
    <col min="2820" max="2820" width="18.5546875" bestFit="1" customWidth="1"/>
    <col min="2821" max="2821" width="32.5546875" customWidth="1"/>
    <col min="3073" max="3073" width="67.33203125" bestFit="1" customWidth="1"/>
    <col min="3074" max="3074" width="11.5546875" bestFit="1" customWidth="1"/>
    <col min="3075" max="3075" width="17.88671875" bestFit="1" customWidth="1"/>
    <col min="3076" max="3076" width="18.5546875" bestFit="1" customWidth="1"/>
    <col min="3077" max="3077" width="32.5546875" customWidth="1"/>
    <col min="3329" max="3329" width="67.33203125" bestFit="1" customWidth="1"/>
    <col min="3330" max="3330" width="11.5546875" bestFit="1" customWidth="1"/>
    <col min="3331" max="3331" width="17.88671875" bestFit="1" customWidth="1"/>
    <col min="3332" max="3332" width="18.5546875" bestFit="1" customWidth="1"/>
    <col min="3333" max="3333" width="32.5546875" customWidth="1"/>
    <col min="3585" max="3585" width="67.33203125" bestFit="1" customWidth="1"/>
    <col min="3586" max="3586" width="11.5546875" bestFit="1" customWidth="1"/>
    <col min="3587" max="3587" width="17.88671875" bestFit="1" customWidth="1"/>
    <col min="3588" max="3588" width="18.5546875" bestFit="1" customWidth="1"/>
    <col min="3589" max="3589" width="32.5546875" customWidth="1"/>
    <col min="3841" max="3841" width="67.33203125" bestFit="1" customWidth="1"/>
    <col min="3842" max="3842" width="11.5546875" bestFit="1" customWidth="1"/>
    <col min="3843" max="3843" width="17.88671875" bestFit="1" customWidth="1"/>
    <col min="3844" max="3844" width="18.5546875" bestFit="1" customWidth="1"/>
    <col min="3845" max="3845" width="32.5546875" customWidth="1"/>
    <col min="4097" max="4097" width="67.33203125" bestFit="1" customWidth="1"/>
    <col min="4098" max="4098" width="11.5546875" bestFit="1" customWidth="1"/>
    <col min="4099" max="4099" width="17.88671875" bestFit="1" customWidth="1"/>
    <col min="4100" max="4100" width="18.5546875" bestFit="1" customWidth="1"/>
    <col min="4101" max="4101" width="32.5546875" customWidth="1"/>
    <col min="4353" max="4353" width="67.33203125" bestFit="1" customWidth="1"/>
    <col min="4354" max="4354" width="11.5546875" bestFit="1" customWidth="1"/>
    <col min="4355" max="4355" width="17.88671875" bestFit="1" customWidth="1"/>
    <col min="4356" max="4356" width="18.5546875" bestFit="1" customWidth="1"/>
    <col min="4357" max="4357" width="32.5546875" customWidth="1"/>
    <col min="4609" max="4609" width="67.33203125" bestFit="1" customWidth="1"/>
    <col min="4610" max="4610" width="11.5546875" bestFit="1" customWidth="1"/>
    <col min="4611" max="4611" width="17.88671875" bestFit="1" customWidth="1"/>
    <col min="4612" max="4612" width="18.5546875" bestFit="1" customWidth="1"/>
    <col min="4613" max="4613" width="32.5546875" customWidth="1"/>
    <col min="4865" max="4865" width="67.33203125" bestFit="1" customWidth="1"/>
    <col min="4866" max="4866" width="11.5546875" bestFit="1" customWidth="1"/>
    <col min="4867" max="4867" width="17.88671875" bestFit="1" customWidth="1"/>
    <col min="4868" max="4868" width="18.5546875" bestFit="1" customWidth="1"/>
    <col min="4869" max="4869" width="32.5546875" customWidth="1"/>
    <col min="5121" max="5121" width="67.33203125" bestFit="1" customWidth="1"/>
    <col min="5122" max="5122" width="11.5546875" bestFit="1" customWidth="1"/>
    <col min="5123" max="5123" width="17.88671875" bestFit="1" customWidth="1"/>
    <col min="5124" max="5124" width="18.5546875" bestFit="1" customWidth="1"/>
    <col min="5125" max="5125" width="32.5546875" customWidth="1"/>
    <col min="5377" max="5377" width="67.33203125" bestFit="1" customWidth="1"/>
    <col min="5378" max="5378" width="11.5546875" bestFit="1" customWidth="1"/>
    <col min="5379" max="5379" width="17.88671875" bestFit="1" customWidth="1"/>
    <col min="5380" max="5380" width="18.5546875" bestFit="1" customWidth="1"/>
    <col min="5381" max="5381" width="32.5546875" customWidth="1"/>
    <col min="5633" max="5633" width="67.33203125" bestFit="1" customWidth="1"/>
    <col min="5634" max="5634" width="11.5546875" bestFit="1" customWidth="1"/>
    <col min="5635" max="5635" width="17.88671875" bestFit="1" customWidth="1"/>
    <col min="5636" max="5636" width="18.5546875" bestFit="1" customWidth="1"/>
    <col min="5637" max="5637" width="32.5546875" customWidth="1"/>
    <col min="5889" max="5889" width="67.33203125" bestFit="1" customWidth="1"/>
    <col min="5890" max="5890" width="11.5546875" bestFit="1" customWidth="1"/>
    <col min="5891" max="5891" width="17.88671875" bestFit="1" customWidth="1"/>
    <col min="5892" max="5892" width="18.5546875" bestFit="1" customWidth="1"/>
    <col min="5893" max="5893" width="32.5546875" customWidth="1"/>
    <col min="6145" max="6145" width="67.33203125" bestFit="1" customWidth="1"/>
    <col min="6146" max="6146" width="11.5546875" bestFit="1" customWidth="1"/>
    <col min="6147" max="6147" width="17.88671875" bestFit="1" customWidth="1"/>
    <col min="6148" max="6148" width="18.5546875" bestFit="1" customWidth="1"/>
    <col min="6149" max="6149" width="32.5546875" customWidth="1"/>
    <col min="6401" max="6401" width="67.33203125" bestFit="1" customWidth="1"/>
    <col min="6402" max="6402" width="11.5546875" bestFit="1" customWidth="1"/>
    <col min="6403" max="6403" width="17.88671875" bestFit="1" customWidth="1"/>
    <col min="6404" max="6404" width="18.5546875" bestFit="1" customWidth="1"/>
    <col min="6405" max="6405" width="32.5546875" customWidth="1"/>
    <col min="6657" max="6657" width="67.33203125" bestFit="1" customWidth="1"/>
    <col min="6658" max="6658" width="11.5546875" bestFit="1" customWidth="1"/>
    <col min="6659" max="6659" width="17.88671875" bestFit="1" customWidth="1"/>
    <col min="6660" max="6660" width="18.5546875" bestFit="1" customWidth="1"/>
    <col min="6661" max="6661" width="32.5546875" customWidth="1"/>
    <col min="6913" max="6913" width="67.33203125" bestFit="1" customWidth="1"/>
    <col min="6914" max="6914" width="11.5546875" bestFit="1" customWidth="1"/>
    <col min="6915" max="6915" width="17.88671875" bestFit="1" customWidth="1"/>
    <col min="6916" max="6916" width="18.5546875" bestFit="1" customWidth="1"/>
    <col min="6917" max="6917" width="32.5546875" customWidth="1"/>
    <col min="7169" max="7169" width="67.33203125" bestFit="1" customWidth="1"/>
    <col min="7170" max="7170" width="11.5546875" bestFit="1" customWidth="1"/>
    <col min="7171" max="7171" width="17.88671875" bestFit="1" customWidth="1"/>
    <col min="7172" max="7172" width="18.5546875" bestFit="1" customWidth="1"/>
    <col min="7173" max="7173" width="32.5546875" customWidth="1"/>
    <col min="7425" max="7425" width="67.33203125" bestFit="1" customWidth="1"/>
    <col min="7426" max="7426" width="11.5546875" bestFit="1" customWidth="1"/>
    <col min="7427" max="7427" width="17.88671875" bestFit="1" customWidth="1"/>
    <col min="7428" max="7428" width="18.5546875" bestFit="1" customWidth="1"/>
    <col min="7429" max="7429" width="32.5546875" customWidth="1"/>
    <col min="7681" max="7681" width="67.33203125" bestFit="1" customWidth="1"/>
    <col min="7682" max="7682" width="11.5546875" bestFit="1" customWidth="1"/>
    <col min="7683" max="7683" width="17.88671875" bestFit="1" customWidth="1"/>
    <col min="7684" max="7684" width="18.5546875" bestFit="1" customWidth="1"/>
    <col min="7685" max="7685" width="32.5546875" customWidth="1"/>
    <col min="7937" max="7937" width="67.33203125" bestFit="1" customWidth="1"/>
    <col min="7938" max="7938" width="11.5546875" bestFit="1" customWidth="1"/>
    <col min="7939" max="7939" width="17.88671875" bestFit="1" customWidth="1"/>
    <col min="7940" max="7940" width="18.5546875" bestFit="1" customWidth="1"/>
    <col min="7941" max="7941" width="32.5546875" customWidth="1"/>
    <col min="8193" max="8193" width="67.33203125" bestFit="1" customWidth="1"/>
    <col min="8194" max="8194" width="11.5546875" bestFit="1" customWidth="1"/>
    <col min="8195" max="8195" width="17.88671875" bestFit="1" customWidth="1"/>
    <col min="8196" max="8196" width="18.5546875" bestFit="1" customWidth="1"/>
    <col min="8197" max="8197" width="32.5546875" customWidth="1"/>
    <col min="8449" max="8449" width="67.33203125" bestFit="1" customWidth="1"/>
    <col min="8450" max="8450" width="11.5546875" bestFit="1" customWidth="1"/>
    <col min="8451" max="8451" width="17.88671875" bestFit="1" customWidth="1"/>
    <col min="8452" max="8452" width="18.5546875" bestFit="1" customWidth="1"/>
    <col min="8453" max="8453" width="32.5546875" customWidth="1"/>
    <col min="8705" max="8705" width="67.33203125" bestFit="1" customWidth="1"/>
    <col min="8706" max="8706" width="11.5546875" bestFit="1" customWidth="1"/>
    <col min="8707" max="8707" width="17.88671875" bestFit="1" customWidth="1"/>
    <col min="8708" max="8708" width="18.5546875" bestFit="1" customWidth="1"/>
    <col min="8709" max="8709" width="32.5546875" customWidth="1"/>
    <col min="8961" max="8961" width="67.33203125" bestFit="1" customWidth="1"/>
    <col min="8962" max="8962" width="11.5546875" bestFit="1" customWidth="1"/>
    <col min="8963" max="8963" width="17.88671875" bestFit="1" customWidth="1"/>
    <col min="8964" max="8964" width="18.5546875" bestFit="1" customWidth="1"/>
    <col min="8965" max="8965" width="32.5546875" customWidth="1"/>
    <col min="9217" max="9217" width="67.33203125" bestFit="1" customWidth="1"/>
    <col min="9218" max="9218" width="11.5546875" bestFit="1" customWidth="1"/>
    <col min="9219" max="9219" width="17.88671875" bestFit="1" customWidth="1"/>
    <col min="9220" max="9220" width="18.5546875" bestFit="1" customWidth="1"/>
    <col min="9221" max="9221" width="32.5546875" customWidth="1"/>
    <col min="9473" max="9473" width="67.33203125" bestFit="1" customWidth="1"/>
    <col min="9474" max="9474" width="11.5546875" bestFit="1" customWidth="1"/>
    <col min="9475" max="9475" width="17.88671875" bestFit="1" customWidth="1"/>
    <col min="9476" max="9476" width="18.5546875" bestFit="1" customWidth="1"/>
    <col min="9477" max="9477" width="32.5546875" customWidth="1"/>
    <col min="9729" max="9729" width="67.33203125" bestFit="1" customWidth="1"/>
    <col min="9730" max="9730" width="11.5546875" bestFit="1" customWidth="1"/>
    <col min="9731" max="9731" width="17.88671875" bestFit="1" customWidth="1"/>
    <col min="9732" max="9732" width="18.5546875" bestFit="1" customWidth="1"/>
    <col min="9733" max="9733" width="32.5546875" customWidth="1"/>
    <col min="9985" max="9985" width="67.33203125" bestFit="1" customWidth="1"/>
    <col min="9986" max="9986" width="11.5546875" bestFit="1" customWidth="1"/>
    <col min="9987" max="9987" width="17.88671875" bestFit="1" customWidth="1"/>
    <col min="9988" max="9988" width="18.5546875" bestFit="1" customWidth="1"/>
    <col min="9989" max="9989" width="32.5546875" customWidth="1"/>
    <col min="10241" max="10241" width="67.33203125" bestFit="1" customWidth="1"/>
    <col min="10242" max="10242" width="11.5546875" bestFit="1" customWidth="1"/>
    <col min="10243" max="10243" width="17.88671875" bestFit="1" customWidth="1"/>
    <col min="10244" max="10244" width="18.5546875" bestFit="1" customWidth="1"/>
    <col min="10245" max="10245" width="32.5546875" customWidth="1"/>
    <col min="10497" max="10497" width="67.33203125" bestFit="1" customWidth="1"/>
    <col min="10498" max="10498" width="11.5546875" bestFit="1" customWidth="1"/>
    <col min="10499" max="10499" width="17.88671875" bestFit="1" customWidth="1"/>
    <col min="10500" max="10500" width="18.5546875" bestFit="1" customWidth="1"/>
    <col min="10501" max="10501" width="32.5546875" customWidth="1"/>
    <col min="10753" max="10753" width="67.33203125" bestFit="1" customWidth="1"/>
    <col min="10754" max="10754" width="11.5546875" bestFit="1" customWidth="1"/>
    <col min="10755" max="10755" width="17.88671875" bestFit="1" customWidth="1"/>
    <col min="10756" max="10756" width="18.5546875" bestFit="1" customWidth="1"/>
    <col min="10757" max="10757" width="32.5546875" customWidth="1"/>
    <col min="11009" max="11009" width="67.33203125" bestFit="1" customWidth="1"/>
    <col min="11010" max="11010" width="11.5546875" bestFit="1" customWidth="1"/>
    <col min="11011" max="11011" width="17.88671875" bestFit="1" customWidth="1"/>
    <col min="11012" max="11012" width="18.5546875" bestFit="1" customWidth="1"/>
    <col min="11013" max="11013" width="32.5546875" customWidth="1"/>
    <col min="11265" max="11265" width="67.33203125" bestFit="1" customWidth="1"/>
    <col min="11266" max="11266" width="11.5546875" bestFit="1" customWidth="1"/>
    <col min="11267" max="11267" width="17.88671875" bestFit="1" customWidth="1"/>
    <col min="11268" max="11268" width="18.5546875" bestFit="1" customWidth="1"/>
    <col min="11269" max="11269" width="32.5546875" customWidth="1"/>
    <col min="11521" max="11521" width="67.33203125" bestFit="1" customWidth="1"/>
    <col min="11522" max="11522" width="11.5546875" bestFit="1" customWidth="1"/>
    <col min="11523" max="11523" width="17.88671875" bestFit="1" customWidth="1"/>
    <col min="11524" max="11524" width="18.5546875" bestFit="1" customWidth="1"/>
    <col min="11525" max="11525" width="32.5546875" customWidth="1"/>
    <col min="11777" max="11777" width="67.33203125" bestFit="1" customWidth="1"/>
    <col min="11778" max="11778" width="11.5546875" bestFit="1" customWidth="1"/>
    <col min="11779" max="11779" width="17.88671875" bestFit="1" customWidth="1"/>
    <col min="11780" max="11780" width="18.5546875" bestFit="1" customWidth="1"/>
    <col min="11781" max="11781" width="32.5546875" customWidth="1"/>
    <col min="12033" max="12033" width="67.33203125" bestFit="1" customWidth="1"/>
    <col min="12034" max="12034" width="11.5546875" bestFit="1" customWidth="1"/>
    <col min="12035" max="12035" width="17.88671875" bestFit="1" customWidth="1"/>
    <col min="12036" max="12036" width="18.5546875" bestFit="1" customWidth="1"/>
    <col min="12037" max="12037" width="32.5546875" customWidth="1"/>
    <col min="12289" max="12289" width="67.33203125" bestFit="1" customWidth="1"/>
    <col min="12290" max="12290" width="11.5546875" bestFit="1" customWidth="1"/>
    <col min="12291" max="12291" width="17.88671875" bestFit="1" customWidth="1"/>
    <col min="12292" max="12292" width="18.5546875" bestFit="1" customWidth="1"/>
    <col min="12293" max="12293" width="32.5546875" customWidth="1"/>
    <col min="12545" max="12545" width="67.33203125" bestFit="1" customWidth="1"/>
    <col min="12546" max="12546" width="11.5546875" bestFit="1" customWidth="1"/>
    <col min="12547" max="12547" width="17.88671875" bestFit="1" customWidth="1"/>
    <col min="12548" max="12548" width="18.5546875" bestFit="1" customWidth="1"/>
    <col min="12549" max="12549" width="32.5546875" customWidth="1"/>
    <col min="12801" max="12801" width="67.33203125" bestFit="1" customWidth="1"/>
    <col min="12802" max="12802" width="11.5546875" bestFit="1" customWidth="1"/>
    <col min="12803" max="12803" width="17.88671875" bestFit="1" customWidth="1"/>
    <col min="12804" max="12804" width="18.5546875" bestFit="1" customWidth="1"/>
    <col min="12805" max="12805" width="32.5546875" customWidth="1"/>
    <col min="13057" max="13057" width="67.33203125" bestFit="1" customWidth="1"/>
    <col min="13058" max="13058" width="11.5546875" bestFit="1" customWidth="1"/>
    <col min="13059" max="13059" width="17.88671875" bestFit="1" customWidth="1"/>
    <col min="13060" max="13060" width="18.5546875" bestFit="1" customWidth="1"/>
    <col min="13061" max="13061" width="32.5546875" customWidth="1"/>
    <col min="13313" max="13313" width="67.33203125" bestFit="1" customWidth="1"/>
    <col min="13314" max="13314" width="11.5546875" bestFit="1" customWidth="1"/>
    <col min="13315" max="13315" width="17.88671875" bestFit="1" customWidth="1"/>
    <col min="13316" max="13316" width="18.5546875" bestFit="1" customWidth="1"/>
    <col min="13317" max="13317" width="32.5546875" customWidth="1"/>
    <col min="13569" max="13569" width="67.33203125" bestFit="1" customWidth="1"/>
    <col min="13570" max="13570" width="11.5546875" bestFit="1" customWidth="1"/>
    <col min="13571" max="13571" width="17.88671875" bestFit="1" customWidth="1"/>
    <col min="13572" max="13572" width="18.5546875" bestFit="1" customWidth="1"/>
    <col min="13573" max="13573" width="32.5546875" customWidth="1"/>
    <col min="13825" max="13825" width="67.33203125" bestFit="1" customWidth="1"/>
    <col min="13826" max="13826" width="11.5546875" bestFit="1" customWidth="1"/>
    <col min="13827" max="13827" width="17.88671875" bestFit="1" customWidth="1"/>
    <col min="13828" max="13828" width="18.5546875" bestFit="1" customWidth="1"/>
    <col min="13829" max="13829" width="32.5546875" customWidth="1"/>
    <col min="14081" max="14081" width="67.33203125" bestFit="1" customWidth="1"/>
    <col min="14082" max="14082" width="11.5546875" bestFit="1" customWidth="1"/>
    <col min="14083" max="14083" width="17.88671875" bestFit="1" customWidth="1"/>
    <col min="14084" max="14084" width="18.5546875" bestFit="1" customWidth="1"/>
    <col min="14085" max="14085" width="32.5546875" customWidth="1"/>
    <col min="14337" max="14337" width="67.33203125" bestFit="1" customWidth="1"/>
    <col min="14338" max="14338" width="11.5546875" bestFit="1" customWidth="1"/>
    <col min="14339" max="14339" width="17.88671875" bestFit="1" customWidth="1"/>
    <col min="14340" max="14340" width="18.5546875" bestFit="1" customWidth="1"/>
    <col min="14341" max="14341" width="32.5546875" customWidth="1"/>
    <col min="14593" max="14593" width="67.33203125" bestFit="1" customWidth="1"/>
    <col min="14594" max="14594" width="11.5546875" bestFit="1" customWidth="1"/>
    <col min="14595" max="14595" width="17.88671875" bestFit="1" customWidth="1"/>
    <col min="14596" max="14596" width="18.5546875" bestFit="1" customWidth="1"/>
    <col min="14597" max="14597" width="32.5546875" customWidth="1"/>
    <col min="14849" max="14849" width="67.33203125" bestFit="1" customWidth="1"/>
    <col min="14850" max="14850" width="11.5546875" bestFit="1" customWidth="1"/>
    <col min="14851" max="14851" width="17.88671875" bestFit="1" customWidth="1"/>
    <col min="14852" max="14852" width="18.5546875" bestFit="1" customWidth="1"/>
    <col min="14853" max="14853" width="32.5546875" customWidth="1"/>
    <col min="15105" max="15105" width="67.33203125" bestFit="1" customWidth="1"/>
    <col min="15106" max="15106" width="11.5546875" bestFit="1" customWidth="1"/>
    <col min="15107" max="15107" width="17.88671875" bestFit="1" customWidth="1"/>
    <col min="15108" max="15108" width="18.5546875" bestFit="1" customWidth="1"/>
    <col min="15109" max="15109" width="32.5546875" customWidth="1"/>
    <col min="15361" max="15361" width="67.33203125" bestFit="1" customWidth="1"/>
    <col min="15362" max="15362" width="11.5546875" bestFit="1" customWidth="1"/>
    <col min="15363" max="15363" width="17.88671875" bestFit="1" customWidth="1"/>
    <col min="15364" max="15364" width="18.5546875" bestFit="1" customWidth="1"/>
    <col min="15365" max="15365" width="32.5546875" customWidth="1"/>
    <col min="15617" max="15617" width="67.33203125" bestFit="1" customWidth="1"/>
    <col min="15618" max="15618" width="11.5546875" bestFit="1" customWidth="1"/>
    <col min="15619" max="15619" width="17.88671875" bestFit="1" customWidth="1"/>
    <col min="15620" max="15620" width="18.5546875" bestFit="1" customWidth="1"/>
    <col min="15621" max="15621" width="32.5546875" customWidth="1"/>
    <col min="15873" max="15873" width="67.33203125" bestFit="1" customWidth="1"/>
    <col min="15874" max="15874" width="11.5546875" bestFit="1" customWidth="1"/>
    <col min="15875" max="15875" width="17.88671875" bestFit="1" customWidth="1"/>
    <col min="15876" max="15876" width="18.5546875" bestFit="1" customWidth="1"/>
    <col min="15877" max="15877" width="32.5546875" customWidth="1"/>
    <col min="16129" max="16129" width="67.33203125" bestFit="1" customWidth="1"/>
    <col min="16130" max="16130" width="11.5546875" bestFit="1" customWidth="1"/>
    <col min="16131" max="16131" width="17.88671875" bestFit="1" customWidth="1"/>
    <col min="16132" max="16132" width="18.5546875" bestFit="1" customWidth="1"/>
    <col min="16133" max="16133" width="32.5546875" customWidth="1"/>
  </cols>
  <sheetData>
    <row r="1" spans="1:9" x14ac:dyDescent="0.3">
      <c r="A1" s="13" t="s">
        <v>27</v>
      </c>
      <c r="B1" s="14" t="s">
        <v>28</v>
      </c>
      <c r="C1" s="13" t="s">
        <v>29</v>
      </c>
      <c r="D1" s="15" t="s">
        <v>53</v>
      </c>
      <c r="E1" s="13" t="s">
        <v>30</v>
      </c>
    </row>
    <row r="2" spans="1:9" ht="69.599999999999994" x14ac:dyDescent="0.3">
      <c r="A2" s="37">
        <v>1</v>
      </c>
      <c r="B2" s="16" t="s">
        <v>37</v>
      </c>
      <c r="C2" s="17">
        <v>3000</v>
      </c>
      <c r="D2" s="18">
        <v>24.45</v>
      </c>
      <c r="E2" s="19">
        <f>D2*C2</f>
        <v>73350</v>
      </c>
    </row>
    <row r="3" spans="1:9" ht="69.599999999999994" x14ac:dyDescent="0.3">
      <c r="A3" s="37">
        <v>2</v>
      </c>
      <c r="B3" s="16" t="s">
        <v>38</v>
      </c>
      <c r="C3" s="17">
        <v>2700</v>
      </c>
      <c r="D3" s="18">
        <v>2.87</v>
      </c>
      <c r="E3" s="19">
        <f>D3*C3</f>
        <v>7749</v>
      </c>
    </row>
    <row r="4" spans="1:9" ht="69.599999999999994" x14ac:dyDescent="0.3">
      <c r="A4" s="37">
        <v>3</v>
      </c>
      <c r="B4" s="16" t="s">
        <v>39</v>
      </c>
      <c r="C4" s="17">
        <v>300</v>
      </c>
      <c r="D4" s="18">
        <v>3.59</v>
      </c>
      <c r="E4" s="19">
        <f t="shared" ref="E4:E8" si="0">D4*C4</f>
        <v>1077</v>
      </c>
    </row>
    <row r="5" spans="1:9" ht="111" x14ac:dyDescent="0.3">
      <c r="A5" s="37">
        <v>4</v>
      </c>
      <c r="B5" s="16" t="s">
        <v>40</v>
      </c>
      <c r="C5" s="17">
        <v>1</v>
      </c>
      <c r="D5" s="18">
        <v>350.6</v>
      </c>
      <c r="E5" s="19">
        <f>D5*C5</f>
        <v>350.6</v>
      </c>
    </row>
    <row r="6" spans="1:9" ht="69.599999999999994" x14ac:dyDescent="0.3">
      <c r="A6" s="37">
        <v>5</v>
      </c>
      <c r="B6" s="16" t="s">
        <v>41</v>
      </c>
      <c r="C6" s="17">
        <v>3000</v>
      </c>
      <c r="D6" s="18">
        <v>2.54</v>
      </c>
      <c r="E6" s="19">
        <f t="shared" si="0"/>
        <v>7620</v>
      </c>
    </row>
    <row r="7" spans="1:9" ht="42" x14ac:dyDescent="0.3">
      <c r="A7" s="37">
        <v>6</v>
      </c>
      <c r="B7" s="16" t="s">
        <v>42</v>
      </c>
      <c r="C7" s="17">
        <v>1</v>
      </c>
      <c r="D7" s="18">
        <v>275</v>
      </c>
      <c r="E7" s="19">
        <f t="shared" si="0"/>
        <v>275</v>
      </c>
    </row>
    <row r="8" spans="1:9" ht="42" x14ac:dyDescent="0.3">
      <c r="A8" s="37">
        <v>7</v>
      </c>
      <c r="B8" s="16" t="s">
        <v>43</v>
      </c>
      <c r="C8" s="17">
        <v>1</v>
      </c>
      <c r="D8" s="18">
        <v>220</v>
      </c>
      <c r="E8" s="19">
        <f t="shared" si="0"/>
        <v>220</v>
      </c>
    </row>
    <row r="9" spans="1:9" x14ac:dyDescent="0.3">
      <c r="A9" s="37"/>
      <c r="B9" s="25" t="s">
        <v>31</v>
      </c>
      <c r="C9" s="20"/>
      <c r="D9" s="20"/>
      <c r="E9" s="21">
        <f>SUM(E2:E8)</f>
        <v>90641.600000000006</v>
      </c>
    </row>
    <row r="10" spans="1:9" x14ac:dyDescent="0.3">
      <c r="E10" s="22"/>
    </row>
    <row r="11" spans="1:9" ht="15.6" x14ac:dyDescent="0.3">
      <c r="C11" s="35" t="s">
        <v>32</v>
      </c>
      <c r="D11" s="26">
        <v>0.09</v>
      </c>
      <c r="E11" s="27">
        <f>E9*D11</f>
        <v>8157.7440000000006</v>
      </c>
      <c r="I11" s="22"/>
    </row>
    <row r="12" spans="1:9" ht="15.6" x14ac:dyDescent="0.3">
      <c r="C12" s="35" t="s">
        <v>33</v>
      </c>
      <c r="D12" s="28">
        <v>0.06</v>
      </c>
      <c r="E12" s="27">
        <f>E9*D12</f>
        <v>5438.4960000000001</v>
      </c>
      <c r="G12" s="22"/>
      <c r="I12" s="22"/>
    </row>
    <row r="13" spans="1:9" x14ac:dyDescent="0.3">
      <c r="D13" s="29" t="s">
        <v>34</v>
      </c>
      <c r="E13" s="36">
        <f>E9+E11+E12</f>
        <v>104237.84000000001</v>
      </c>
      <c r="G13" s="22"/>
      <c r="I13" s="22"/>
    </row>
    <row r="14" spans="1:9" ht="15.6" x14ac:dyDescent="0.3">
      <c r="C14" s="27"/>
      <c r="D14" s="30" t="s">
        <v>35</v>
      </c>
      <c r="E14" s="31">
        <f>E13*0.21</f>
        <v>21889.946400000001</v>
      </c>
      <c r="I14" s="22"/>
    </row>
    <row r="15" spans="1:9" ht="15.6" x14ac:dyDescent="0.3">
      <c r="C15" s="32"/>
      <c r="D15" s="33" t="s">
        <v>36</v>
      </c>
      <c r="E15" s="34">
        <f>SUM(E13:E14)</f>
        <v>126127.78640000001</v>
      </c>
      <c r="I15" s="22"/>
    </row>
    <row r="16" spans="1:9" x14ac:dyDescent="0.3">
      <c r="I16" s="22"/>
    </row>
    <row r="17" spans="5:9" ht="15" x14ac:dyDescent="0.3">
      <c r="E17" s="23"/>
      <c r="I17" s="22"/>
    </row>
    <row r="18" spans="5:9" ht="15.6" x14ac:dyDescent="0.3">
      <c r="E18" s="24"/>
      <c r="I18" s="22"/>
    </row>
    <row r="19" spans="5:9" x14ac:dyDescent="0.3">
      <c r="I19" s="22"/>
    </row>
    <row r="20" spans="5:9" x14ac:dyDescent="0.3">
      <c r="I20" s="22"/>
    </row>
    <row r="30" spans="5:9" x14ac:dyDescent="0.3">
      <c r="E30" s="22"/>
    </row>
    <row r="31" spans="5:9" x14ac:dyDescent="0.3">
      <c r="E31" s="22"/>
    </row>
  </sheetData>
  <sheetProtection algorithmName="SHA-512" hashValue="UQrIQJBF5rwrosCrRlUEfD5fgEhIE9uaKWJeLShaFYJ2HDmhGDfL/aVXRCMZ17uQp+r9bUm42BndIESleIubNw==" saltValue="eehvsueLlHMKAGBEgN45wQ==" spinCount="100000" sheet="1" objects="1" scenarios="1"/>
  <dataValidations count="1">
    <dataValidation type="decimal" operator="lessThanOrEqual" allowBlank="1" showInputMessage="1" showErrorMessage="1" sqref="IZ2:IZ8 SV2:SV8 ACR2:ACR8 AMN2:AMN8 AWJ2:AWJ8 BGF2:BGF8 BQB2:BQB8 BZX2:BZX8 CJT2:CJT8 CTP2:CTP8 DDL2:DDL8 DNH2:DNH8 DXD2:DXD8 EGZ2:EGZ8 EQV2:EQV8 FAR2:FAR8 FKN2:FKN8 FUJ2:FUJ8 GEF2:GEF8 GOB2:GOB8 GXX2:GXX8 HHT2:HHT8 HRP2:HRP8 IBL2:IBL8 ILH2:ILH8 IVD2:IVD8 JEZ2:JEZ8 JOV2:JOV8 JYR2:JYR8 KIN2:KIN8 KSJ2:KSJ8 LCF2:LCF8 LMB2:LMB8 LVX2:LVX8 MFT2:MFT8 MPP2:MPP8 MZL2:MZL8 NJH2:NJH8 NTD2:NTD8 OCZ2:OCZ8 OMV2:OMV8 OWR2:OWR8 PGN2:PGN8 PQJ2:PQJ8 QAF2:QAF8 QKB2:QKB8 QTX2:QTX8 RDT2:RDT8 RNP2:RNP8 RXL2:RXL8 SHH2:SHH8 SRD2:SRD8 TAZ2:TAZ8 TKV2:TKV8 TUR2:TUR8 UEN2:UEN8 UOJ2:UOJ8 UYF2:UYF8 VIB2:VIB8 VRX2:VRX8 WBT2:WBT8 WLP2:WLP8 WVL2:WVL8 IZ65536:IZ65542 SV65536:SV65542 ACR65536:ACR65542 AMN65536:AMN65542 AWJ65536:AWJ65542 BGF65536:BGF65542 BQB65536:BQB65542 BZX65536:BZX65542 CJT65536:CJT65542 CTP65536:CTP65542 DDL65536:DDL65542 DNH65536:DNH65542 DXD65536:DXD65542 EGZ65536:EGZ65542 EQV65536:EQV65542 FAR65536:FAR65542 FKN65536:FKN65542 FUJ65536:FUJ65542 GEF65536:GEF65542 GOB65536:GOB65542 GXX65536:GXX65542 HHT65536:HHT65542 HRP65536:HRP65542 IBL65536:IBL65542 ILH65536:ILH65542 IVD65536:IVD65542 JEZ65536:JEZ65542 JOV65536:JOV65542 JYR65536:JYR65542 KIN65536:KIN65542 KSJ65536:KSJ65542 LCF65536:LCF65542 LMB65536:LMB65542 LVX65536:LVX65542 MFT65536:MFT65542 MPP65536:MPP65542 MZL65536:MZL65542 NJH65536:NJH65542 NTD65536:NTD65542 OCZ65536:OCZ65542 OMV65536:OMV65542 OWR65536:OWR65542 PGN65536:PGN65542 PQJ65536:PQJ65542 QAF65536:QAF65542 QKB65536:QKB65542 QTX65536:QTX65542 RDT65536:RDT65542 RNP65536:RNP65542 RXL65536:RXL65542 SHH65536:SHH65542 SRD65536:SRD65542 TAZ65536:TAZ65542 TKV65536:TKV65542 TUR65536:TUR65542 UEN65536:UEN65542 UOJ65536:UOJ65542 UYF65536:UYF65542 VIB65536:VIB65542 VRX65536:VRX65542 WBT65536:WBT65542 WLP65536:WLP65542 WVL65536:WVL65542 IZ131072:IZ131078 SV131072:SV131078 ACR131072:ACR131078 AMN131072:AMN131078 AWJ131072:AWJ131078 BGF131072:BGF131078 BQB131072:BQB131078 BZX131072:BZX131078 CJT131072:CJT131078 CTP131072:CTP131078 DDL131072:DDL131078 DNH131072:DNH131078 DXD131072:DXD131078 EGZ131072:EGZ131078 EQV131072:EQV131078 FAR131072:FAR131078 FKN131072:FKN131078 FUJ131072:FUJ131078 GEF131072:GEF131078 GOB131072:GOB131078 GXX131072:GXX131078 HHT131072:HHT131078 HRP131072:HRP131078 IBL131072:IBL131078 ILH131072:ILH131078 IVD131072:IVD131078 JEZ131072:JEZ131078 JOV131072:JOV131078 JYR131072:JYR131078 KIN131072:KIN131078 KSJ131072:KSJ131078 LCF131072:LCF131078 LMB131072:LMB131078 LVX131072:LVX131078 MFT131072:MFT131078 MPP131072:MPP131078 MZL131072:MZL131078 NJH131072:NJH131078 NTD131072:NTD131078 OCZ131072:OCZ131078 OMV131072:OMV131078 OWR131072:OWR131078 PGN131072:PGN131078 PQJ131072:PQJ131078 QAF131072:QAF131078 QKB131072:QKB131078 QTX131072:QTX131078 RDT131072:RDT131078 RNP131072:RNP131078 RXL131072:RXL131078 SHH131072:SHH131078 SRD131072:SRD131078 TAZ131072:TAZ131078 TKV131072:TKV131078 TUR131072:TUR131078 UEN131072:UEN131078 UOJ131072:UOJ131078 UYF131072:UYF131078 VIB131072:VIB131078 VRX131072:VRX131078 WBT131072:WBT131078 WLP131072:WLP131078 WVL131072:WVL131078 IZ196608:IZ196614 SV196608:SV196614 ACR196608:ACR196614 AMN196608:AMN196614 AWJ196608:AWJ196614 BGF196608:BGF196614 BQB196608:BQB196614 BZX196608:BZX196614 CJT196608:CJT196614 CTP196608:CTP196614 DDL196608:DDL196614 DNH196608:DNH196614 DXD196608:DXD196614 EGZ196608:EGZ196614 EQV196608:EQV196614 FAR196608:FAR196614 FKN196608:FKN196614 FUJ196608:FUJ196614 GEF196608:GEF196614 GOB196608:GOB196614 GXX196608:GXX196614 HHT196608:HHT196614 HRP196608:HRP196614 IBL196608:IBL196614 ILH196608:ILH196614 IVD196608:IVD196614 JEZ196608:JEZ196614 JOV196608:JOV196614 JYR196608:JYR196614 KIN196608:KIN196614 KSJ196608:KSJ196614 LCF196608:LCF196614 LMB196608:LMB196614 LVX196608:LVX196614 MFT196608:MFT196614 MPP196608:MPP196614 MZL196608:MZL196614 NJH196608:NJH196614 NTD196608:NTD196614 OCZ196608:OCZ196614 OMV196608:OMV196614 OWR196608:OWR196614 PGN196608:PGN196614 PQJ196608:PQJ196614 QAF196608:QAF196614 QKB196608:QKB196614 QTX196608:QTX196614 RDT196608:RDT196614 RNP196608:RNP196614 RXL196608:RXL196614 SHH196608:SHH196614 SRD196608:SRD196614 TAZ196608:TAZ196614 TKV196608:TKV196614 TUR196608:TUR196614 UEN196608:UEN196614 UOJ196608:UOJ196614 UYF196608:UYF196614 VIB196608:VIB196614 VRX196608:VRX196614 WBT196608:WBT196614 WLP196608:WLP196614 WVL196608:WVL196614 IZ262144:IZ262150 SV262144:SV262150 ACR262144:ACR262150 AMN262144:AMN262150 AWJ262144:AWJ262150 BGF262144:BGF262150 BQB262144:BQB262150 BZX262144:BZX262150 CJT262144:CJT262150 CTP262144:CTP262150 DDL262144:DDL262150 DNH262144:DNH262150 DXD262144:DXD262150 EGZ262144:EGZ262150 EQV262144:EQV262150 FAR262144:FAR262150 FKN262144:FKN262150 FUJ262144:FUJ262150 GEF262144:GEF262150 GOB262144:GOB262150 GXX262144:GXX262150 HHT262144:HHT262150 HRP262144:HRP262150 IBL262144:IBL262150 ILH262144:ILH262150 IVD262144:IVD262150 JEZ262144:JEZ262150 JOV262144:JOV262150 JYR262144:JYR262150 KIN262144:KIN262150 KSJ262144:KSJ262150 LCF262144:LCF262150 LMB262144:LMB262150 LVX262144:LVX262150 MFT262144:MFT262150 MPP262144:MPP262150 MZL262144:MZL262150 NJH262144:NJH262150 NTD262144:NTD262150 OCZ262144:OCZ262150 OMV262144:OMV262150 OWR262144:OWR262150 PGN262144:PGN262150 PQJ262144:PQJ262150 QAF262144:QAF262150 QKB262144:QKB262150 QTX262144:QTX262150 RDT262144:RDT262150 RNP262144:RNP262150 RXL262144:RXL262150 SHH262144:SHH262150 SRD262144:SRD262150 TAZ262144:TAZ262150 TKV262144:TKV262150 TUR262144:TUR262150 UEN262144:UEN262150 UOJ262144:UOJ262150 UYF262144:UYF262150 VIB262144:VIB262150 VRX262144:VRX262150 WBT262144:WBT262150 WLP262144:WLP262150 WVL262144:WVL262150 IZ327680:IZ327686 SV327680:SV327686 ACR327680:ACR327686 AMN327680:AMN327686 AWJ327680:AWJ327686 BGF327680:BGF327686 BQB327680:BQB327686 BZX327680:BZX327686 CJT327680:CJT327686 CTP327680:CTP327686 DDL327680:DDL327686 DNH327680:DNH327686 DXD327680:DXD327686 EGZ327680:EGZ327686 EQV327680:EQV327686 FAR327680:FAR327686 FKN327680:FKN327686 FUJ327680:FUJ327686 GEF327680:GEF327686 GOB327680:GOB327686 GXX327680:GXX327686 HHT327680:HHT327686 HRP327680:HRP327686 IBL327680:IBL327686 ILH327680:ILH327686 IVD327680:IVD327686 JEZ327680:JEZ327686 JOV327680:JOV327686 JYR327680:JYR327686 KIN327680:KIN327686 KSJ327680:KSJ327686 LCF327680:LCF327686 LMB327680:LMB327686 LVX327680:LVX327686 MFT327680:MFT327686 MPP327680:MPP327686 MZL327680:MZL327686 NJH327680:NJH327686 NTD327680:NTD327686 OCZ327680:OCZ327686 OMV327680:OMV327686 OWR327680:OWR327686 PGN327680:PGN327686 PQJ327680:PQJ327686 QAF327680:QAF327686 QKB327680:QKB327686 QTX327680:QTX327686 RDT327680:RDT327686 RNP327680:RNP327686 RXL327680:RXL327686 SHH327680:SHH327686 SRD327680:SRD327686 TAZ327680:TAZ327686 TKV327680:TKV327686 TUR327680:TUR327686 UEN327680:UEN327686 UOJ327680:UOJ327686 UYF327680:UYF327686 VIB327680:VIB327686 VRX327680:VRX327686 WBT327680:WBT327686 WLP327680:WLP327686 WVL327680:WVL327686 IZ393216:IZ393222 SV393216:SV393222 ACR393216:ACR393222 AMN393216:AMN393222 AWJ393216:AWJ393222 BGF393216:BGF393222 BQB393216:BQB393222 BZX393216:BZX393222 CJT393216:CJT393222 CTP393216:CTP393222 DDL393216:DDL393222 DNH393216:DNH393222 DXD393216:DXD393222 EGZ393216:EGZ393222 EQV393216:EQV393222 FAR393216:FAR393222 FKN393216:FKN393222 FUJ393216:FUJ393222 GEF393216:GEF393222 GOB393216:GOB393222 GXX393216:GXX393222 HHT393216:HHT393222 HRP393216:HRP393222 IBL393216:IBL393222 ILH393216:ILH393222 IVD393216:IVD393222 JEZ393216:JEZ393222 JOV393216:JOV393222 JYR393216:JYR393222 KIN393216:KIN393222 KSJ393216:KSJ393222 LCF393216:LCF393222 LMB393216:LMB393222 LVX393216:LVX393222 MFT393216:MFT393222 MPP393216:MPP393222 MZL393216:MZL393222 NJH393216:NJH393222 NTD393216:NTD393222 OCZ393216:OCZ393222 OMV393216:OMV393222 OWR393216:OWR393222 PGN393216:PGN393222 PQJ393216:PQJ393222 QAF393216:QAF393222 QKB393216:QKB393222 QTX393216:QTX393222 RDT393216:RDT393222 RNP393216:RNP393222 RXL393216:RXL393222 SHH393216:SHH393222 SRD393216:SRD393222 TAZ393216:TAZ393222 TKV393216:TKV393222 TUR393216:TUR393222 UEN393216:UEN393222 UOJ393216:UOJ393222 UYF393216:UYF393222 VIB393216:VIB393222 VRX393216:VRX393222 WBT393216:WBT393222 WLP393216:WLP393222 WVL393216:WVL393222 IZ458752:IZ458758 SV458752:SV458758 ACR458752:ACR458758 AMN458752:AMN458758 AWJ458752:AWJ458758 BGF458752:BGF458758 BQB458752:BQB458758 BZX458752:BZX458758 CJT458752:CJT458758 CTP458752:CTP458758 DDL458752:DDL458758 DNH458752:DNH458758 DXD458752:DXD458758 EGZ458752:EGZ458758 EQV458752:EQV458758 FAR458752:FAR458758 FKN458752:FKN458758 FUJ458752:FUJ458758 GEF458752:GEF458758 GOB458752:GOB458758 GXX458752:GXX458758 HHT458752:HHT458758 HRP458752:HRP458758 IBL458752:IBL458758 ILH458752:ILH458758 IVD458752:IVD458758 JEZ458752:JEZ458758 JOV458752:JOV458758 JYR458752:JYR458758 KIN458752:KIN458758 KSJ458752:KSJ458758 LCF458752:LCF458758 LMB458752:LMB458758 LVX458752:LVX458758 MFT458752:MFT458758 MPP458752:MPP458758 MZL458752:MZL458758 NJH458752:NJH458758 NTD458752:NTD458758 OCZ458752:OCZ458758 OMV458752:OMV458758 OWR458752:OWR458758 PGN458752:PGN458758 PQJ458752:PQJ458758 QAF458752:QAF458758 QKB458752:QKB458758 QTX458752:QTX458758 RDT458752:RDT458758 RNP458752:RNP458758 RXL458752:RXL458758 SHH458752:SHH458758 SRD458752:SRD458758 TAZ458752:TAZ458758 TKV458752:TKV458758 TUR458752:TUR458758 UEN458752:UEN458758 UOJ458752:UOJ458758 UYF458752:UYF458758 VIB458752:VIB458758 VRX458752:VRX458758 WBT458752:WBT458758 WLP458752:WLP458758 WVL458752:WVL458758 IZ524288:IZ524294 SV524288:SV524294 ACR524288:ACR524294 AMN524288:AMN524294 AWJ524288:AWJ524294 BGF524288:BGF524294 BQB524288:BQB524294 BZX524288:BZX524294 CJT524288:CJT524294 CTP524288:CTP524294 DDL524288:DDL524294 DNH524288:DNH524294 DXD524288:DXD524294 EGZ524288:EGZ524294 EQV524288:EQV524294 FAR524288:FAR524294 FKN524288:FKN524294 FUJ524288:FUJ524294 GEF524288:GEF524294 GOB524288:GOB524294 GXX524288:GXX524294 HHT524288:HHT524294 HRP524288:HRP524294 IBL524288:IBL524294 ILH524288:ILH524294 IVD524288:IVD524294 JEZ524288:JEZ524294 JOV524288:JOV524294 JYR524288:JYR524294 KIN524288:KIN524294 KSJ524288:KSJ524294 LCF524288:LCF524294 LMB524288:LMB524294 LVX524288:LVX524294 MFT524288:MFT524294 MPP524288:MPP524294 MZL524288:MZL524294 NJH524288:NJH524294 NTD524288:NTD524294 OCZ524288:OCZ524294 OMV524288:OMV524294 OWR524288:OWR524294 PGN524288:PGN524294 PQJ524288:PQJ524294 QAF524288:QAF524294 QKB524288:QKB524294 QTX524288:QTX524294 RDT524288:RDT524294 RNP524288:RNP524294 RXL524288:RXL524294 SHH524288:SHH524294 SRD524288:SRD524294 TAZ524288:TAZ524294 TKV524288:TKV524294 TUR524288:TUR524294 UEN524288:UEN524294 UOJ524288:UOJ524294 UYF524288:UYF524294 VIB524288:VIB524294 VRX524288:VRX524294 WBT524288:WBT524294 WLP524288:WLP524294 WVL524288:WVL524294 IZ589824:IZ589830 SV589824:SV589830 ACR589824:ACR589830 AMN589824:AMN589830 AWJ589824:AWJ589830 BGF589824:BGF589830 BQB589824:BQB589830 BZX589824:BZX589830 CJT589824:CJT589830 CTP589824:CTP589830 DDL589824:DDL589830 DNH589824:DNH589830 DXD589824:DXD589830 EGZ589824:EGZ589830 EQV589824:EQV589830 FAR589824:FAR589830 FKN589824:FKN589830 FUJ589824:FUJ589830 GEF589824:GEF589830 GOB589824:GOB589830 GXX589824:GXX589830 HHT589824:HHT589830 HRP589824:HRP589830 IBL589824:IBL589830 ILH589824:ILH589830 IVD589824:IVD589830 JEZ589824:JEZ589830 JOV589824:JOV589830 JYR589824:JYR589830 KIN589824:KIN589830 KSJ589824:KSJ589830 LCF589824:LCF589830 LMB589824:LMB589830 LVX589824:LVX589830 MFT589824:MFT589830 MPP589824:MPP589830 MZL589824:MZL589830 NJH589824:NJH589830 NTD589824:NTD589830 OCZ589824:OCZ589830 OMV589824:OMV589830 OWR589824:OWR589830 PGN589824:PGN589830 PQJ589824:PQJ589830 QAF589824:QAF589830 QKB589824:QKB589830 QTX589824:QTX589830 RDT589824:RDT589830 RNP589824:RNP589830 RXL589824:RXL589830 SHH589824:SHH589830 SRD589824:SRD589830 TAZ589824:TAZ589830 TKV589824:TKV589830 TUR589824:TUR589830 UEN589824:UEN589830 UOJ589824:UOJ589830 UYF589824:UYF589830 VIB589824:VIB589830 VRX589824:VRX589830 WBT589824:WBT589830 WLP589824:WLP589830 WVL589824:WVL589830 IZ655360:IZ655366 SV655360:SV655366 ACR655360:ACR655366 AMN655360:AMN655366 AWJ655360:AWJ655366 BGF655360:BGF655366 BQB655360:BQB655366 BZX655360:BZX655366 CJT655360:CJT655366 CTP655360:CTP655366 DDL655360:DDL655366 DNH655360:DNH655366 DXD655360:DXD655366 EGZ655360:EGZ655366 EQV655360:EQV655366 FAR655360:FAR655366 FKN655360:FKN655366 FUJ655360:FUJ655366 GEF655360:GEF655366 GOB655360:GOB655366 GXX655360:GXX655366 HHT655360:HHT655366 HRP655360:HRP655366 IBL655360:IBL655366 ILH655360:ILH655366 IVD655360:IVD655366 JEZ655360:JEZ655366 JOV655360:JOV655366 JYR655360:JYR655366 KIN655360:KIN655366 KSJ655360:KSJ655366 LCF655360:LCF655366 LMB655360:LMB655366 LVX655360:LVX655366 MFT655360:MFT655366 MPP655360:MPP655366 MZL655360:MZL655366 NJH655360:NJH655366 NTD655360:NTD655366 OCZ655360:OCZ655366 OMV655360:OMV655366 OWR655360:OWR655366 PGN655360:PGN655366 PQJ655360:PQJ655366 QAF655360:QAF655366 QKB655360:QKB655366 QTX655360:QTX655366 RDT655360:RDT655366 RNP655360:RNP655366 RXL655360:RXL655366 SHH655360:SHH655366 SRD655360:SRD655366 TAZ655360:TAZ655366 TKV655360:TKV655366 TUR655360:TUR655366 UEN655360:UEN655366 UOJ655360:UOJ655366 UYF655360:UYF655366 VIB655360:VIB655366 VRX655360:VRX655366 WBT655360:WBT655366 WLP655360:WLP655366 WVL655360:WVL655366 IZ720896:IZ720902 SV720896:SV720902 ACR720896:ACR720902 AMN720896:AMN720902 AWJ720896:AWJ720902 BGF720896:BGF720902 BQB720896:BQB720902 BZX720896:BZX720902 CJT720896:CJT720902 CTP720896:CTP720902 DDL720896:DDL720902 DNH720896:DNH720902 DXD720896:DXD720902 EGZ720896:EGZ720902 EQV720896:EQV720902 FAR720896:FAR720902 FKN720896:FKN720902 FUJ720896:FUJ720902 GEF720896:GEF720902 GOB720896:GOB720902 GXX720896:GXX720902 HHT720896:HHT720902 HRP720896:HRP720902 IBL720896:IBL720902 ILH720896:ILH720902 IVD720896:IVD720902 JEZ720896:JEZ720902 JOV720896:JOV720902 JYR720896:JYR720902 KIN720896:KIN720902 KSJ720896:KSJ720902 LCF720896:LCF720902 LMB720896:LMB720902 LVX720896:LVX720902 MFT720896:MFT720902 MPP720896:MPP720902 MZL720896:MZL720902 NJH720896:NJH720902 NTD720896:NTD720902 OCZ720896:OCZ720902 OMV720896:OMV720902 OWR720896:OWR720902 PGN720896:PGN720902 PQJ720896:PQJ720902 QAF720896:QAF720902 QKB720896:QKB720902 QTX720896:QTX720902 RDT720896:RDT720902 RNP720896:RNP720902 RXL720896:RXL720902 SHH720896:SHH720902 SRD720896:SRD720902 TAZ720896:TAZ720902 TKV720896:TKV720902 TUR720896:TUR720902 UEN720896:UEN720902 UOJ720896:UOJ720902 UYF720896:UYF720902 VIB720896:VIB720902 VRX720896:VRX720902 WBT720896:WBT720902 WLP720896:WLP720902 WVL720896:WVL720902 IZ786432:IZ786438 SV786432:SV786438 ACR786432:ACR786438 AMN786432:AMN786438 AWJ786432:AWJ786438 BGF786432:BGF786438 BQB786432:BQB786438 BZX786432:BZX786438 CJT786432:CJT786438 CTP786432:CTP786438 DDL786432:DDL786438 DNH786432:DNH786438 DXD786432:DXD786438 EGZ786432:EGZ786438 EQV786432:EQV786438 FAR786432:FAR786438 FKN786432:FKN786438 FUJ786432:FUJ786438 GEF786432:GEF786438 GOB786432:GOB786438 GXX786432:GXX786438 HHT786432:HHT786438 HRP786432:HRP786438 IBL786432:IBL786438 ILH786432:ILH786438 IVD786432:IVD786438 JEZ786432:JEZ786438 JOV786432:JOV786438 JYR786432:JYR786438 KIN786432:KIN786438 KSJ786432:KSJ786438 LCF786432:LCF786438 LMB786432:LMB786438 LVX786432:LVX786438 MFT786432:MFT786438 MPP786432:MPP786438 MZL786432:MZL786438 NJH786432:NJH786438 NTD786432:NTD786438 OCZ786432:OCZ786438 OMV786432:OMV786438 OWR786432:OWR786438 PGN786432:PGN786438 PQJ786432:PQJ786438 QAF786432:QAF786438 QKB786432:QKB786438 QTX786432:QTX786438 RDT786432:RDT786438 RNP786432:RNP786438 RXL786432:RXL786438 SHH786432:SHH786438 SRD786432:SRD786438 TAZ786432:TAZ786438 TKV786432:TKV786438 TUR786432:TUR786438 UEN786432:UEN786438 UOJ786432:UOJ786438 UYF786432:UYF786438 VIB786432:VIB786438 VRX786432:VRX786438 WBT786432:WBT786438 WLP786432:WLP786438 WVL786432:WVL786438 IZ851968:IZ851974 SV851968:SV851974 ACR851968:ACR851974 AMN851968:AMN851974 AWJ851968:AWJ851974 BGF851968:BGF851974 BQB851968:BQB851974 BZX851968:BZX851974 CJT851968:CJT851974 CTP851968:CTP851974 DDL851968:DDL851974 DNH851968:DNH851974 DXD851968:DXD851974 EGZ851968:EGZ851974 EQV851968:EQV851974 FAR851968:FAR851974 FKN851968:FKN851974 FUJ851968:FUJ851974 GEF851968:GEF851974 GOB851968:GOB851974 GXX851968:GXX851974 HHT851968:HHT851974 HRP851968:HRP851974 IBL851968:IBL851974 ILH851968:ILH851974 IVD851968:IVD851974 JEZ851968:JEZ851974 JOV851968:JOV851974 JYR851968:JYR851974 KIN851968:KIN851974 KSJ851968:KSJ851974 LCF851968:LCF851974 LMB851968:LMB851974 LVX851968:LVX851974 MFT851968:MFT851974 MPP851968:MPP851974 MZL851968:MZL851974 NJH851968:NJH851974 NTD851968:NTD851974 OCZ851968:OCZ851974 OMV851968:OMV851974 OWR851968:OWR851974 PGN851968:PGN851974 PQJ851968:PQJ851974 QAF851968:QAF851974 QKB851968:QKB851974 QTX851968:QTX851974 RDT851968:RDT851974 RNP851968:RNP851974 RXL851968:RXL851974 SHH851968:SHH851974 SRD851968:SRD851974 TAZ851968:TAZ851974 TKV851968:TKV851974 TUR851968:TUR851974 UEN851968:UEN851974 UOJ851968:UOJ851974 UYF851968:UYF851974 VIB851968:VIB851974 VRX851968:VRX851974 WBT851968:WBT851974 WLP851968:WLP851974 WVL851968:WVL851974 IZ917504:IZ917510 SV917504:SV917510 ACR917504:ACR917510 AMN917504:AMN917510 AWJ917504:AWJ917510 BGF917504:BGF917510 BQB917504:BQB917510 BZX917504:BZX917510 CJT917504:CJT917510 CTP917504:CTP917510 DDL917504:DDL917510 DNH917504:DNH917510 DXD917504:DXD917510 EGZ917504:EGZ917510 EQV917504:EQV917510 FAR917504:FAR917510 FKN917504:FKN917510 FUJ917504:FUJ917510 GEF917504:GEF917510 GOB917504:GOB917510 GXX917504:GXX917510 HHT917504:HHT917510 HRP917504:HRP917510 IBL917504:IBL917510 ILH917504:ILH917510 IVD917504:IVD917510 JEZ917504:JEZ917510 JOV917504:JOV917510 JYR917504:JYR917510 KIN917504:KIN917510 KSJ917504:KSJ917510 LCF917504:LCF917510 LMB917504:LMB917510 LVX917504:LVX917510 MFT917504:MFT917510 MPP917504:MPP917510 MZL917504:MZL917510 NJH917504:NJH917510 NTD917504:NTD917510 OCZ917504:OCZ917510 OMV917504:OMV917510 OWR917504:OWR917510 PGN917504:PGN917510 PQJ917504:PQJ917510 QAF917504:QAF917510 QKB917504:QKB917510 QTX917504:QTX917510 RDT917504:RDT917510 RNP917504:RNP917510 RXL917504:RXL917510 SHH917504:SHH917510 SRD917504:SRD917510 TAZ917504:TAZ917510 TKV917504:TKV917510 TUR917504:TUR917510 UEN917504:UEN917510 UOJ917504:UOJ917510 UYF917504:UYF917510 VIB917504:VIB917510 VRX917504:VRX917510 WBT917504:WBT917510 WLP917504:WLP917510 WVL917504:WVL917510 IZ983040:IZ983046 SV983040:SV983046 ACR983040:ACR983046 AMN983040:AMN983046 AWJ983040:AWJ983046 BGF983040:BGF983046 BQB983040:BQB983046 BZX983040:BZX983046 CJT983040:CJT983046 CTP983040:CTP983046 DDL983040:DDL983046 DNH983040:DNH983046 DXD983040:DXD983046 EGZ983040:EGZ983046 EQV983040:EQV983046 FAR983040:FAR983046 FKN983040:FKN983046 FUJ983040:FUJ983046 GEF983040:GEF983046 GOB983040:GOB983046 GXX983040:GXX983046 HHT983040:HHT983046 HRP983040:HRP983046 IBL983040:IBL983046 ILH983040:ILH983046 IVD983040:IVD983046 JEZ983040:JEZ983046 JOV983040:JOV983046 JYR983040:JYR983046 KIN983040:KIN983046 KSJ983040:KSJ983046 LCF983040:LCF983046 LMB983040:LMB983046 LVX983040:LVX983046 MFT983040:MFT983046 MPP983040:MPP983046 MZL983040:MZL983046 NJH983040:NJH983046 NTD983040:NTD983046 OCZ983040:OCZ983046 OMV983040:OMV983046 OWR983040:OWR983046 PGN983040:PGN983046 PQJ983040:PQJ983046 QAF983040:QAF983046 QKB983040:QKB983046 QTX983040:QTX983046 RDT983040:RDT983046 RNP983040:RNP983046 RXL983040:RXL983046 SHH983040:SHH983046 SRD983040:SRD983046 TAZ983040:TAZ983046 TKV983040:TKV983046 TUR983040:TUR983046 UEN983040:UEN983046 UOJ983040:UOJ983046 UYF983040:UYF983046 VIB983040:VIB983046 VRX983040:VRX983046 WBT983040:WBT983046 WLP983040:WLP983046 WVL983040:WVL983046" xr:uid="{1C9173EC-F5C5-44A7-82B5-3EEF2E9FCD95}">
      <formula1>IY2</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4fd46784-a323-4a13-9ce7-d880620db668">RVE4WTQSMYQ2-1827405729-861</_dlc_DocId>
    <_dlc_DocIdUrl xmlns="4fd46784-a323-4a13-9ce7-d880620db668">
      <Url>https://espacios.metromadrid.es/sitios/ACTI/_layouts/15/DocIdRedir.aspx?ID=RVE4WTQSMYQ2-1827405729-861</Url>
      <Description>RVE4WTQSMYQ2-1827405729-861</Description>
    </_dlc_DocIdUrl>
    <SharedWithUsers xmlns="4fd46784-a323-4a13-9ce7-d880620db668">
      <UserInfo>
        <DisplayName>Carbajo Calvo, Roberto</DisplayName>
        <AccountId>1786</AccountId>
        <AccountType/>
      </UserInfo>
    </SharedWithUsers>
  </documentManagement>
</p:properti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o" ma:contentTypeID="0x010100EA36B117486650468329313898BB7A96" ma:contentTypeVersion="2" ma:contentTypeDescription="Crear nuevo documento." ma:contentTypeScope="" ma:versionID="e6cb906d5945a7d2eaa14441bad84f75">
  <xsd:schema xmlns:xsd="http://www.w3.org/2001/XMLSchema" xmlns:xs="http://www.w3.org/2001/XMLSchema" xmlns:p="http://schemas.microsoft.com/office/2006/metadata/properties" xmlns:ns2="4fd46784-a323-4a13-9ce7-d880620db668" targetNamespace="http://schemas.microsoft.com/office/2006/metadata/properties" ma:root="true" ma:fieldsID="2e6ed0d2df33fe970b89d78e8a2c15f2" ns2:_="">
    <xsd:import namespace="4fd46784-a323-4a13-9ce7-d880620db668"/>
    <xsd:element name="properties">
      <xsd:complexType>
        <xsd:sequence>
          <xsd:element name="documentManagement">
            <xsd:complexType>
              <xsd:all>
                <xsd:element ref="ns2:SharedWithUsers" minOccurs="0"/>
                <xsd:element ref="ns2:SharedWithDetails" minOccurs="0"/>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fd46784-a323-4a13-9ce7-d880620db668"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_dlc_DocId" ma:index="10" nillable="true" ma:displayName="Valor de Id. de documento" ma:description="El valor del identificador de documento asignado a este elemento." ma:internalName="_dlc_DocId" ma:readOnly="true">
      <xsd:simpleType>
        <xsd:restriction base="dms:Text"/>
      </xsd:simpleType>
    </xsd:element>
    <xsd:element name="_dlc_DocIdUrl" ma:index="11"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2"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A8A7E84-EC2F-48E3-A1FB-3554E872B42B}">
  <ds:schemaRefs>
    <ds:schemaRef ds:uri="http://purl.org/dc/elements/1.1/"/>
    <ds:schemaRef ds:uri="http://schemas.microsoft.com/office/2006/metadata/properties"/>
    <ds:schemaRef ds:uri="http://purl.org/dc/terms/"/>
    <ds:schemaRef ds:uri="http://schemas.openxmlformats.org/package/2006/metadata/core-properties"/>
    <ds:schemaRef ds:uri="http://purl.org/dc/dcmitype/"/>
    <ds:schemaRef ds:uri="http://schemas.microsoft.com/office/2006/documentManagement/types"/>
    <ds:schemaRef ds:uri="4fd46784-a323-4a13-9ce7-d880620db668"/>
    <ds:schemaRef ds:uri="http://schemas.microsoft.com/office/infopath/2007/PartnerControls"/>
    <ds:schemaRef ds:uri="http://www.w3.org/XML/1998/namespace"/>
  </ds:schemaRefs>
</ds:datastoreItem>
</file>

<file path=customXml/itemProps2.xml><?xml version="1.0" encoding="utf-8"?>
<ds:datastoreItem xmlns:ds="http://schemas.openxmlformats.org/officeDocument/2006/customXml" ds:itemID="{D53EAAA9-5CA9-4A6F-A756-75BBCFB1C1AC}">
  <ds:schemaRefs>
    <ds:schemaRef ds:uri="http://schemas.microsoft.com/sharepoint/events"/>
  </ds:schemaRefs>
</ds:datastoreItem>
</file>

<file path=customXml/itemProps3.xml><?xml version="1.0" encoding="utf-8"?>
<ds:datastoreItem xmlns:ds="http://schemas.openxmlformats.org/officeDocument/2006/customXml" ds:itemID="{91EFE63A-37D1-4648-BD52-D57622BD151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fd46784-a323-4a13-9ce7-d880620db66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9F44FB17-1FF8-4B15-B694-1685D58BA2C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Hojas de cálculo</vt:lpstr>
      </vt:variant>
      <vt:variant>
        <vt:i4>2</vt:i4>
      </vt:variant>
    </vt:vector>
  </HeadingPairs>
  <TitlesOfParts>
    <vt:vector size="2" baseType="lpstr">
      <vt:lpstr>CERTO</vt:lpstr>
      <vt:lpstr>PRESUPUESTO</vt:lpstr>
    </vt:vector>
  </TitlesOfParts>
  <Manager/>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2023-06-09T08:33:37Z</dcterms:created>
  <dcterms:modified xsi:type="dcterms:W3CDTF">2024-11-07T10:43:32Z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0x010100EA36B117486650468329313898BB7A96</vt:lpwstr>
  </property>
  <property fmtid="{D5CDD505-2E9C-101B-9397-08002B2CF9AE}" pid="3" name="_dlc_DocIdItemGuid">
    <vt:lpwstr>92dc4b35-97dd-40da-8f55-3ded6f971852</vt:lpwstr>
  </property>
  <property fmtid="{D5CDD505-2E9C-101B-9397-08002B2CF9AE}" pid="4" name="TaxKeyword">
    <vt:lpwstr/>
  </property>
</Properties>
</file>