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66925"/>
  <xr:revisionPtr revIDLastSave="0" documentId="13_ncr:1_{DF447AD5-60EA-4F2F-98CE-929E2740ED8B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CONSIDERACIONES" sheetId="3" r:id="rId2"/>
    <sheet name="Glosario" sheetId="2" r:id="rId3"/>
  </sheets>
  <definedNames>
    <definedName name="_xlnm._FilterDatabase" localSheetId="0" hidden="1">CERTO!$A$11:$I$13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G24" i="1"/>
  <c r="G23" i="1"/>
  <c r="G20" i="1"/>
  <c r="G17" i="1"/>
  <c r="G18" i="1"/>
  <c r="G16" i="1"/>
  <c r="G14" i="1"/>
  <c r="I14" i="1"/>
  <c r="I24" i="1"/>
  <c r="I23" i="1"/>
  <c r="I21" i="1"/>
  <c r="I20" i="1"/>
  <c r="I18" i="1"/>
  <c r="I17" i="1"/>
  <c r="I16" i="1"/>
  <c r="F7" i="1" l="1"/>
  <c r="D3" i="1" l="1"/>
  <c r="D4" i="1" s="1"/>
  <c r="H3" i="1"/>
  <c r="H5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<sst xmlns="http://schemas.openxmlformats.org/spreadsheetml/2006/main" count="74" uniqueCount="64">
  <si>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</si>
  <si>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</si>
  <si>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</si>
  <si>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</si>
  <si>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</si>
  <si>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</si>
  <si>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</si>
  <si>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</si>
  <si>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</si>
  <si>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</si>
  <si>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</si>
  <si>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</si>
  <si>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</si>
  <si>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</si>
  <si>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</si>
  <si>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</si>
  <si>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</si>
  <si>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</si>
  <si>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</si>
  <si>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</si>
  <si>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</si>
  <si>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</si>
  <si>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</si>
  <si>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</si>
  <si>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</si>
  <si>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</si>
  <si>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</si>
  <si>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</si>
  <si>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</si>
  <si>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</si>
  <si>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</si>
  <si>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</si>
  <si>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</si>
  <si>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01</t>
  </si>
  <si>
    <t>01.01</t>
  </si>
  <si>
    <t>REPARACIONES DE SAIS MENORES DE 20 KVA</t>
  </si>
  <si>
    <t>CAP 01 - ARMARIOS CON SAI ENRACABLE MONOFASICA</t>
  </si>
  <si>
    <t>6KVA, CON BATERIAS CBS GLP12400 O GNB SPRINTER P12V875</t>
  </si>
  <si>
    <t>1.2</t>
  </si>
  <si>
    <t>02</t>
  </si>
  <si>
    <t>02.01</t>
  </si>
  <si>
    <t>CAP 02 -  SAI ENRACABLE MONOFASICA</t>
  </si>
  <si>
    <t>6KVA MONOFASICA CON CARGADOR DE BATERIAS DE 40Ah</t>
  </si>
  <si>
    <t>02.02</t>
  </si>
  <si>
    <t>4KVA MONOFASICA CON CARGADOR DE BATERIAS DE 40Ah</t>
  </si>
  <si>
    <t>3KVA MONOFASICA CON CARGADOR DE BATERIAS DE 40Ah</t>
  </si>
  <si>
    <t>1.3</t>
  </si>
  <si>
    <t>03</t>
  </si>
  <si>
    <t>03.01</t>
  </si>
  <si>
    <t>03.02</t>
  </si>
  <si>
    <t>CAP 03 -  BATERIAS</t>
  </si>
  <si>
    <t>BATERIA CBS GLP12400</t>
  </si>
  <si>
    <t>POWERSAFE SBS 30</t>
  </si>
  <si>
    <t>Para todas las marcas y referencias que se figuran a continuación, se entenderá que se oferta la  que figura en la lista o una equivalente, pero en el caso de ofertarse una marca o referencia equivalente debe especificarse la misma y Metro validará, si la calidad de cada artículo ofertado es efectivamente equivalente a la del artículo listado, pudiendo en caso contrario desestimarse la oferta.</t>
  </si>
  <si>
    <t>1.4</t>
  </si>
  <si>
    <t>CAP 04 - MANO DE OBRA</t>
  </si>
  <si>
    <t>04</t>
  </si>
  <si>
    <t>04.01</t>
  </si>
  <si>
    <t>04.02</t>
  </si>
  <si>
    <t>NOCTURNA</t>
  </si>
  <si>
    <t>DIURNA</t>
  </si>
  <si>
    <t>02.03</t>
  </si>
  <si>
    <t>Ud</t>
  </si>
  <si>
    <t>HORA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</si>
</sst>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 applyAlignment="1">
      <alignment horizontal="center"/>
    </xf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 applyAlignment="1">
      <alignment horizontal="center"/>
    </xf>
    <xf numFmtId="4" fontId="4" fillId="4" borderId="1" xfId="0" applyNumberFormat="1" applyFont="1" applyFill="1" applyBorder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 applyAlignment="1">
      <alignment horizontal="center"/>
    </xf>
    <xf numFmtId="4" fontId="4" fillId="5" borderId="2" xfId="0" applyNumberFormat="1" applyFont="1" applyFill="1" applyBorder="1"/>
    <xf numFmtId="49" fontId="4" fillId="0" borderId="0" xfId="0" applyNumberFormat="1" applyFont="1"/>
    <xf numFmtId="9" fontId="3" fillId="0" borderId="0" xfId="0" quotePrefix="1" applyNumberFormat="1" applyFont="1"/>
    <xf numFmtId="49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4" fontId="2" fillId="2" borderId="0" xfId="0" applyNumberFormat="1" applyFont="1" applyFill="1"/>
    <xf numFmtId="49" fontId="3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49" fontId="5" fillId="6" borderId="0" xfId="0" applyNumberFormat="1" applyFont="1" applyFill="1" applyAlignment="1">
      <alignment vertical="center" wrapText="1"/>
    </xf>
    <xf numFmtId="49" fontId="3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3" fillId="0" borderId="0" xfId="0" applyNumberFormat="1" applyFont="1"/>
    <xf numFmtId="49" fontId="3" fillId="7" borderId="0" xfId="0" applyNumberFormat="1" applyFont="1" applyFill="1" applyAlignment="1">
      <alignment vertical="center"/>
    </xf>
    <xf numFmtId="0" fontId="6" fillId="0" borderId="0" xfId="0" applyFont="1"/>
    <xf numFmtId="1" fontId="3" fillId="7" borderId="0" xfId="0" applyNumberFormat="1" applyFont="1" applyFill="1" applyAlignment="1">
      <alignment horizontal="center" vertical="center"/>
    </xf>
    <xf numFmtId="4" fontId="0" fillId="4" borderId="0" xfId="0" applyNumberFormat="1" applyFill="1"/>
    <xf numFmtId="4" fontId="3" fillId="4" borderId="0" xfId="0" applyNumberFormat="1" applyFont="1" applyFill="1"/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left" vertical="top"/>
    </xf>
    <xf numFmtId="4" fontId="3" fillId="3" borderId="0" xfId="0" applyNumberFormat="1" applyFont="1" applyFill="1" applyProtection="1">
      <protection locked="0"/>
    </xf>
    <xf numFmtId="10" fontId="3" fillId="3" borderId="4" xfId="0" quotePrefix="1" applyNumberFormat="1" applyFont="1" applyFill="1" applyBorder="1" applyProtection="1"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7" fillId="8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A3F0E176-10EB-492C-93A0-150A15D0FC3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4"/>
  <sheetViews>
    <sheetView showGridLines="0" tabSelected="1" workbookViewId="0">
      <selection activeCell="F16" sqref="F16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72.42578125" customWidth="1"/>
    <col min="4" max="4" width="16.7109375" style="2" customWidth="1"/>
    <col min="5" max="5" width="27.7109375" style="3" customWidth="1"/>
    <col min="6" max="6" width="18" style="3" bestFit="1" customWidth="1"/>
    <col min="7" max="7" width="22.5703125" style="4" customWidth="1"/>
    <col min="8" max="8" width="19.7109375" bestFit="1" customWidth="1"/>
    <col min="9" max="9" width="18.7109375" style="3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40" t="s">
        <v>0</v>
      </c>
      <c r="H1" s="41" t="s">
        <v>1</v>
      </c>
    </row>
    <row r="2" spans="1:9" ht="15.75" thickBot="1" x14ac:dyDescent="0.3">
      <c r="A2" s="5" t="s">
        <v>2</v>
      </c>
      <c r="B2" s="6">
        <v>1</v>
      </c>
    </row>
    <row r="3" spans="1:9" ht="15.75" thickBot="1" x14ac:dyDescent="0.3">
      <c r="A3" s="46" t="s">
        <v>3</v>
      </c>
      <c r="B3" s="47"/>
      <c r="C3" s="48"/>
      <c r="D3" s="7">
        <f>SUM(G:G)</f>
        <v>105427.48000000001</v>
      </c>
      <c r="E3" s="46" t="s">
        <v>4</v>
      </c>
      <c r="F3" s="47"/>
      <c r="G3" s="48"/>
      <c r="H3" s="8">
        <f>SUM(I:I)</f>
        <v>0</v>
      </c>
    </row>
    <row r="4" spans="1:9" ht="15.75" thickBot="1" x14ac:dyDescent="0.3">
      <c r="A4" s="9" t="s">
        <v>5</v>
      </c>
      <c r="B4" s="10">
        <v>0.06</v>
      </c>
      <c r="C4" s="11" t="s">
        <v>6</v>
      </c>
      <c r="D4" s="12">
        <f>ROUND($D$3*B4,2)</f>
        <v>6325.65</v>
      </c>
      <c r="E4" s="13" t="s">
        <v>7</v>
      </c>
      <c r="F4" s="43"/>
      <c r="G4" s="11" t="s">
        <v>6</v>
      </c>
      <c r="H4" s="14">
        <f>ROUND($H$3*F4,2)</f>
        <v>0</v>
      </c>
    </row>
    <row r="5" spans="1:9" ht="15.75" thickBot="1" x14ac:dyDescent="0.3">
      <c r="A5" s="9" t="s">
        <v>8</v>
      </c>
      <c r="B5" s="10">
        <v>0.09</v>
      </c>
      <c r="C5" s="11" t="s">
        <v>9</v>
      </c>
      <c r="D5" s="12">
        <f>ROUND($D$3*B5,2)</f>
        <v>9488.4699999999993</v>
      </c>
      <c r="E5" s="13" t="s">
        <v>10</v>
      </c>
      <c r="F5" s="43"/>
      <c r="G5" s="11" t="s">
        <v>9</v>
      </c>
      <c r="H5" s="14">
        <f>ROUND($H$3*F5,2)</f>
        <v>0</v>
      </c>
    </row>
    <row r="6" spans="1:9" ht="15.75" thickBot="1" x14ac:dyDescent="0.3">
      <c r="A6" s="49" t="s">
        <v>11</v>
      </c>
      <c r="B6" s="50"/>
      <c r="C6" s="51"/>
      <c r="D6" s="12">
        <f>SUM(D3,D4,D5)</f>
        <v>121241.60000000001</v>
      </c>
      <c r="E6" s="49" t="s">
        <v>12</v>
      </c>
      <c r="F6" s="50"/>
      <c r="G6" s="51"/>
      <c r="H6" s="14">
        <f>SUM(H3,H4,H5)</f>
        <v>0</v>
      </c>
    </row>
    <row r="7" spans="1:9" ht="15.75" thickBot="1" x14ac:dyDescent="0.3">
      <c r="A7" s="15" t="s">
        <v>13</v>
      </c>
      <c r="B7" s="16">
        <v>0.21</v>
      </c>
      <c r="C7" s="11" t="s">
        <v>14</v>
      </c>
      <c r="D7" s="12">
        <f>ROUND($D$6*B7,2)</f>
        <v>25460.74</v>
      </c>
      <c r="E7" s="17" t="s">
        <v>13</v>
      </c>
      <c r="F7" s="18">
        <f>B7</f>
        <v>0.21</v>
      </c>
      <c r="G7" s="11" t="s">
        <v>14</v>
      </c>
      <c r="H7" s="14">
        <f>ROUND($H$6*F7,2)</f>
        <v>0</v>
      </c>
    </row>
    <row r="8" spans="1:9" ht="15.75" thickBot="1" x14ac:dyDescent="0.3">
      <c r="A8" s="52" t="s">
        <v>15</v>
      </c>
      <c r="B8" s="53"/>
      <c r="C8" s="54"/>
      <c r="D8" s="19">
        <f>SUM(D6:D7)</f>
        <v>146702.34</v>
      </c>
      <c r="E8" s="52" t="s">
        <v>16</v>
      </c>
      <c r="F8" s="53"/>
      <c r="G8" s="54"/>
      <c r="H8" s="20">
        <f>SUM(H6:H7)</f>
        <v>0</v>
      </c>
    </row>
    <row r="9" spans="1:9" ht="15.75" thickBot="1" x14ac:dyDescent="0.3">
      <c r="A9" s="21"/>
      <c r="B9" s="22"/>
    </row>
    <row r="10" spans="1:9" ht="15.75" thickBot="1" x14ac:dyDescent="0.3">
      <c r="A10" s="23"/>
      <c r="F10" s="44" t="s">
        <v>17</v>
      </c>
      <c r="G10" s="45"/>
      <c r="H10" s="44" t="s">
        <v>18</v>
      </c>
      <c r="I10" s="45"/>
    </row>
    <row r="11" spans="1:9" x14ac:dyDescent="0.25">
      <c r="A11" s="24" t="s">
        <v>19</v>
      </c>
      <c r="B11" s="24" t="s">
        <v>20</v>
      </c>
      <c r="C11" s="24" t="s">
        <v>21</v>
      </c>
      <c r="D11" s="25" t="s">
        <v>22</v>
      </c>
      <c r="E11" s="26" t="s">
        <v>23</v>
      </c>
      <c r="F11" s="26" t="s">
        <v>24</v>
      </c>
      <c r="G11" s="24" t="s">
        <v>25</v>
      </c>
      <c r="H11" s="24" t="s">
        <v>26</v>
      </c>
      <c r="I11" s="24" t="s">
        <v>27</v>
      </c>
    </row>
    <row r="12" spans="1:9" x14ac:dyDescent="0.25">
      <c r="A12" s="27" t="s">
        <v>28</v>
      </c>
      <c r="B12" s="27">
        <v>0</v>
      </c>
      <c r="C12" s="28" t="s">
        <v>35</v>
      </c>
      <c r="D12" s="29"/>
      <c r="E12" s="30"/>
      <c r="F12" s="30"/>
      <c r="G12" s="28"/>
      <c r="H12" s="28"/>
      <c r="I12" s="28"/>
    </row>
    <row r="13" spans="1:9" x14ac:dyDescent="0.25">
      <c r="A13" s="21" t="s">
        <v>29</v>
      </c>
      <c r="B13" s="27" t="s">
        <v>33</v>
      </c>
      <c r="C13" s="31" t="s">
        <v>36</v>
      </c>
      <c r="D13" s="32"/>
      <c r="E13" s="33"/>
      <c r="F13" s="34"/>
      <c r="H13" s="34"/>
      <c r="I13" s="34"/>
    </row>
    <row r="14" spans="1:9" x14ac:dyDescent="0.25">
      <c r="B14" s="35" t="s">
        <v>34</v>
      </c>
      <c r="C14" s="36" t="s">
        <v>37</v>
      </c>
      <c r="D14" s="32" t="s">
        <v>62</v>
      </c>
      <c r="E14" s="37">
        <v>4</v>
      </c>
      <c r="F14" s="34">
        <v>4665.0200000000004</v>
      </c>
      <c r="G14" s="38">
        <f>ROUND(E14*F14,2)</f>
        <v>18660.080000000002</v>
      </c>
      <c r="H14" s="42"/>
      <c r="I14" s="39">
        <f t="shared" ref="I14" si="0">ROUND(E14*H14,2)</f>
        <v>0</v>
      </c>
    </row>
    <row r="15" spans="1:9" x14ac:dyDescent="0.25">
      <c r="A15" s="21" t="s">
        <v>38</v>
      </c>
      <c r="B15" s="27" t="s">
        <v>39</v>
      </c>
      <c r="C15" s="31" t="s">
        <v>41</v>
      </c>
      <c r="D15" s="32"/>
      <c r="E15" s="33"/>
      <c r="F15" s="34"/>
      <c r="H15" s="34"/>
      <c r="I15" s="34"/>
    </row>
    <row r="16" spans="1:9" x14ac:dyDescent="0.25">
      <c r="B16" s="35" t="s">
        <v>40</v>
      </c>
      <c r="C16" s="36" t="s">
        <v>42</v>
      </c>
      <c r="D16" s="32" t="s">
        <v>62</v>
      </c>
      <c r="E16" s="37">
        <v>4</v>
      </c>
      <c r="F16" s="34">
        <v>1339</v>
      </c>
      <c r="G16" s="38">
        <f>ROUND(E16*F16,2)</f>
        <v>5356</v>
      </c>
      <c r="H16" s="42"/>
      <c r="I16" s="39">
        <f t="shared" ref="I16:I18" si="1">ROUND(E16*H16,2)</f>
        <v>0</v>
      </c>
    </row>
    <row r="17" spans="1:9" x14ac:dyDescent="0.25">
      <c r="B17" s="35" t="s">
        <v>43</v>
      </c>
      <c r="C17" s="36" t="s">
        <v>44</v>
      </c>
      <c r="D17" s="32" t="s">
        <v>62</v>
      </c>
      <c r="E17" s="37">
        <v>4</v>
      </c>
      <c r="F17" s="34">
        <v>1217</v>
      </c>
      <c r="G17" s="38">
        <f t="shared" ref="G17:G24" si="2">ROUND(E17*F17,2)</f>
        <v>4868</v>
      </c>
      <c r="H17" s="42"/>
      <c r="I17" s="39">
        <f t="shared" si="1"/>
        <v>0</v>
      </c>
    </row>
    <row r="18" spans="1:9" x14ac:dyDescent="0.25">
      <c r="B18" s="35" t="s">
        <v>61</v>
      </c>
      <c r="C18" s="36" t="s">
        <v>45</v>
      </c>
      <c r="D18" s="32" t="s">
        <v>62</v>
      </c>
      <c r="E18" s="37">
        <v>4</v>
      </c>
      <c r="F18" s="34">
        <v>1078</v>
      </c>
      <c r="G18" s="38">
        <f t="shared" si="2"/>
        <v>4312</v>
      </c>
      <c r="H18" s="42"/>
      <c r="I18" s="39">
        <f t="shared" si="1"/>
        <v>0</v>
      </c>
    </row>
    <row r="19" spans="1:9" x14ac:dyDescent="0.25">
      <c r="A19" s="21" t="s">
        <v>46</v>
      </c>
      <c r="B19" s="27" t="s">
        <v>47</v>
      </c>
      <c r="C19" s="31" t="s">
        <v>50</v>
      </c>
      <c r="D19" s="32"/>
      <c r="E19" s="33"/>
      <c r="F19" s="34"/>
      <c r="H19" s="34"/>
      <c r="I19" s="34"/>
    </row>
    <row r="20" spans="1:9" x14ac:dyDescent="0.25">
      <c r="B20" s="35" t="s">
        <v>48</v>
      </c>
      <c r="C20" s="36" t="s">
        <v>51</v>
      </c>
      <c r="D20" s="32" t="s">
        <v>62</v>
      </c>
      <c r="E20" s="37">
        <v>180</v>
      </c>
      <c r="F20" s="34">
        <v>124.07</v>
      </c>
      <c r="G20" s="38">
        <f t="shared" si="2"/>
        <v>22332.6</v>
      </c>
      <c r="H20" s="42"/>
      <c r="I20" s="39">
        <f t="shared" ref="I20:I21" si="3">ROUND(E20*H20,2)</f>
        <v>0</v>
      </c>
    </row>
    <row r="21" spans="1:9" x14ac:dyDescent="0.25">
      <c r="B21" s="35" t="s">
        <v>49</v>
      </c>
      <c r="C21" s="36" t="s">
        <v>52</v>
      </c>
      <c r="D21" s="32" t="s">
        <v>62</v>
      </c>
      <c r="E21" s="37">
        <v>180</v>
      </c>
      <c r="F21" s="34">
        <v>213.44</v>
      </c>
      <c r="G21" s="38">
        <f t="shared" si="2"/>
        <v>38419.199999999997</v>
      </c>
      <c r="H21" s="42"/>
      <c r="I21" s="39">
        <f t="shared" si="3"/>
        <v>0</v>
      </c>
    </row>
    <row r="22" spans="1:9" x14ac:dyDescent="0.25">
      <c r="A22" s="21" t="s">
        <v>54</v>
      </c>
      <c r="B22" s="27" t="s">
        <v>56</v>
      </c>
      <c r="C22" s="31" t="s">
        <v>55</v>
      </c>
      <c r="D22" s="32"/>
      <c r="E22" s="33"/>
      <c r="F22" s="34"/>
      <c r="H22" s="34"/>
      <c r="I22" s="34"/>
    </row>
    <row r="23" spans="1:9" x14ac:dyDescent="0.25">
      <c r="B23" s="35" t="s">
        <v>57</v>
      </c>
      <c r="C23" s="36" t="s">
        <v>59</v>
      </c>
      <c r="D23" s="32" t="s">
        <v>63</v>
      </c>
      <c r="E23" s="37">
        <v>80</v>
      </c>
      <c r="F23" s="34">
        <v>35.869999999999997</v>
      </c>
      <c r="G23" s="38">
        <f t="shared" si="2"/>
        <v>2869.6</v>
      </c>
      <c r="H23" s="42"/>
      <c r="I23" s="39">
        <f t="shared" ref="I23:I24" si="4">ROUND(E23*H23,2)</f>
        <v>0</v>
      </c>
    </row>
    <row r="24" spans="1:9" x14ac:dyDescent="0.25">
      <c r="B24" s="35" t="s">
        <v>58</v>
      </c>
      <c r="C24" s="36" t="s">
        <v>60</v>
      </c>
      <c r="D24" s="32" t="s">
        <v>63</v>
      </c>
      <c r="E24" s="37">
        <v>300</v>
      </c>
      <c r="F24" s="34">
        <v>28.7</v>
      </c>
      <c r="G24" s="38">
        <f t="shared" si="2"/>
        <v>8610</v>
      </c>
      <c r="H24" s="42"/>
      <c r="I24" s="39">
        <f t="shared" si="4"/>
        <v>0</v>
      </c>
    </row>
  </sheetData>
  <sheetProtection algorithmName="SHA-512" hashValue="mYVzUKude+ViShro3Q7M+YCc/lb/0SKPqmmexqEetOxqtghyRQZ9vHYJ+rgqXUvQymigysXF7WOxrbuUomxpow==" saltValue="iQ+hwqdg1eTvr5MJc1ulsw==" spinCount="100000" sheet="1" objects="1" scenarios="1"/>
  <mergeCells count="8">
    <mergeCell ref="A3:C3"/>
    <mergeCell ref="A6:C6"/>
    <mergeCell ref="A8:C8"/>
    <mergeCell ref="E3:G3"/>
    <mergeCell ref="E6:G6"/>
    <mergeCell ref="E8:G8"/>
    <mergeCell ref="F10:G10"/>
    <mergeCell ref="H10:I10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36C5F-11F7-4028-AD5C-62C8243CA0FD}">
  <dimension ref="B1:B2"/>
  <sheetViews>
    <sheetView showGridLines="0" workbookViewId="0">
      <selection activeCell="B27" sqref="B27"/>
    </sheetView>
  </sheetViews>
  <sheetFormatPr baseColWidth="10" defaultRowHeight="15" x14ac:dyDescent="0.25"/>
  <cols>
    <col min="2" max="2" width="117.5703125" customWidth="1"/>
  </cols>
  <sheetData>
    <row r="1" spans="2:2" ht="15.75" thickBot="1" x14ac:dyDescent="0.3"/>
    <row r="2" spans="2:2" ht="99.75" customHeight="1" thickBot="1" x14ac:dyDescent="0.3">
      <c r="B2" s="55" t="s">
        <v>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A3" sqref="A3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30</v>
      </c>
    </row>
    <row r="2" spans="2:2" ht="15.75" thickBot="1" x14ac:dyDescent="0.3">
      <c r="B2" s="1" t="s">
        <v>31</v>
      </c>
    </row>
    <row r="3" spans="2:2" ht="15.75" thickBot="1" x14ac:dyDescent="0.3">
      <c r="B3" s="1" t="s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CERTO</vt:lpstr>
      <vt:lpstr>CONSIDERACIONES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2024-06-26T10:55:04Z</dcterms:created>
  <dcterms:modified xsi:type="dcterms:W3CDTF">2024-08-29T08:17:09Z</dcterms:modified>
  <cp:category/>
  <cp:contentStatus/>
</cp:coreProperties>
</file>