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9CA0940E-98CA-48B4-B19F-A1BC35C0801D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I15" i="1"/>
  <c r="I16" i="1"/>
  <c r="G15" i="1"/>
  <c r="I14" i="1"/>
  <c r="I13" i="1"/>
  <c r="G13" i="1" l="1"/>
  <c r="G14" i="1"/>
  <c r="G16" i="1"/>
  <c r="F7" i="1"/>
  <c r="H3" i="1" l="1"/>
  <c r="H5" i="1" s="1"/>
  <c r="D4" i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<sst xmlns="http://schemas.openxmlformats.org/spreadsheetml/2006/main" count="45" uniqueCount="38">
  <si>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</si>
  <si>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</si>
  <si>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</si>
  <si>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</si>
  <si>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</si>
  <si>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</si>
  <si>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</si>
  <si>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</si>
  <si>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</si>
  <si>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</si>
  <si>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</si>
  <si>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</si>
  <si>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</si>
  <si>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</si>
  <si>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</si>
  <si>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</si>
  <si>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</si>
  <si>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</si>
  <si>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</si>
  <si>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</si>
  <si>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</si>
  <si>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</si>
  <si>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</si>
  <si>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</si>
  <si>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</si>
  <si>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</si>
  <si>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</si>
  <si>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</si>
  <si>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</si>
  <si>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</si>
  <si>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</si>
  <si>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</si>
  <si>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Unidad sistema de vía en placa con fijación directa de tecnología adherizada y alta atenuación de vibraciones para carril 54E1 instalación “bottom up”. Según especificaciones del Pliego de Prescripciones Técnicas, incluido el transporte y descarga, hasta las zonas de acopio designadas por Metro de Madrid.</t>
  </si>
  <si>
    <t>Unidad sistema de vía en placa con fijación directa de tecnología adherizada y alta atenuación de vibraciones para carril 54E1 con soporte para contracarril para instalación “bottom up”. Según especificaciones del Pliego de Prescripciones Técnicas, incluido el transporte y descarga, hasta las zonas de acopio designadas por Metro de Madrid.</t>
  </si>
  <si>
    <t>Unidad sistema de vía en placa con fijación directa de tecnología adherizada y alta atenuación de vibraciones para carril 54E1 para instalación “top-down”. Según especificaciones del Pliego de Prescripciones Técnicas, incluido el transporte y descarga, hasta las zonas de acopio designadas por Metro de Madrid.</t>
  </si>
  <si>
    <t>Unidad sistema de vía en placa con fijación directa de tecnología adherizada y alta atenuación de vibraciones para carril 54E1 con soporte para contracarril para instalación “top-down”. Según especificaciones del Pliego de Prescripciones Técnicas, incluido el transporte y descarga, hasta las zonas de acopio designadas por Metro de Madrid.</t>
  </si>
  <si>
    <t>Ud</t>
  </si>
  <si>
    <t>SISTEMAS DE FIJACIÓN DIRECTA Y TECNOLOGÍA ADHERIZADA ALTA ATENUACIÓN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</si>
</sst>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9" xfId="0" applyNumberFormat="1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0" fontId="3" fillId="3" borderId="0" xfId="0" applyFont="1" applyFill="1"/>
    <xf numFmtId="0" fontId="0" fillId="4" borderId="0" xfId="0" applyFill="1"/>
    <xf numFmtId="0" fontId="3" fillId="4" borderId="0" xfId="0" applyFont="1" applyFill="1"/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" fontId="3" fillId="0" borderId="0" xfId="0" applyNumberFormat="1" applyFont="1" applyProtection="1"/>
    <xf numFmtId="49" fontId="5" fillId="0" borderId="9" xfId="0" applyNumberFormat="1" applyFont="1" applyBorder="1" applyAlignment="1" applyProtection="1">
      <alignment vertical="center" wrapText="1"/>
    </xf>
    <xf numFmtId="4" fontId="0" fillId="6" borderId="9" xfId="0" applyNumberFormat="1" applyFill="1" applyBorder="1" applyAlignment="1" applyProtection="1">
      <alignment horizontal="center" vertical="center"/>
    </xf>
    <xf numFmtId="4" fontId="0" fillId="4" borderId="9" xfId="0" applyNumberFormat="1" applyFill="1" applyBorder="1" applyAlignment="1" applyProtection="1">
      <alignment horizontal="center" vertical="center"/>
    </xf>
    <xf numFmtId="4" fontId="3" fillId="4" borderId="9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6"/>
  <sheetViews>
    <sheetView tabSelected="1" topLeftCell="A9" workbookViewId="0">
      <selection activeCell="E15" sqref="E15"/>
    </sheetView>
  </sheetViews>
  <sheetFormatPr baseColWidth="10" defaultColWidth="11.44140625" defaultRowHeight="14.4" x14ac:dyDescent="0.3"/>
  <cols>
    <col min="1" max="1" width="28.33203125" style="8" customWidth="1"/>
    <col min="2" max="2" width="12.109375" style="8" bestFit="1" customWidth="1"/>
    <col min="3" max="3" width="53.5546875" style="8" customWidth="1"/>
    <col min="4" max="4" width="18.6640625" style="8" customWidth="1"/>
    <col min="5" max="5" width="27.6640625" style="10" customWidth="1"/>
    <col min="6" max="6" width="18" style="10" bestFit="1" customWidth="1"/>
    <col min="7" max="7" width="22.5546875" style="11" customWidth="1"/>
    <col min="8" max="8" width="19.6640625" style="8" bestFit="1" customWidth="1"/>
    <col min="9" max="9" width="18.6640625" style="10" customWidth="1"/>
    <col min="10" max="10" width="13.88671875" style="8" bestFit="1" customWidth="1"/>
    <col min="11" max="11" width="15.109375" style="8" bestFit="1" customWidth="1"/>
    <col min="12" max="16384" width="11.44140625" style="8"/>
  </cols>
  <sheetData>
    <row r="1" spans="1:9" ht="15" thickBot="1" x14ac:dyDescent="0.35">
      <c r="D1" s="9" t="s">
        <v>0</v>
      </c>
      <c r="H1" s="9" t="s">
        <v>1</v>
      </c>
    </row>
    <row r="2" spans="1:9" ht="15" thickBot="1" x14ac:dyDescent="0.35">
      <c r="A2" s="12" t="s">
        <v>2</v>
      </c>
      <c r="B2" s="13">
        <v>1</v>
      </c>
    </row>
    <row r="3" spans="1:9" ht="15" customHeight="1" thickBot="1" x14ac:dyDescent="0.35">
      <c r="A3" s="14" t="s">
        <v>3</v>
      </c>
      <c r="B3" s="15"/>
      <c r="C3" s="16"/>
      <c r="D3" s="17">
        <f>SUM(G:G)</f>
        <v>1157368</v>
      </c>
      <c r="E3" s="14" t="s">
        <v>4</v>
      </c>
      <c r="F3" s="15"/>
      <c r="G3" s="16"/>
      <c r="H3" s="17">
        <f>SUM(I:I)</f>
        <v>0</v>
      </c>
    </row>
    <row r="4" spans="1:9" ht="15" customHeight="1" thickBot="1" x14ac:dyDescent="0.35">
      <c r="A4" s="18" t="s">
        <v>5</v>
      </c>
      <c r="B4" s="19">
        <v>0.06</v>
      </c>
      <c r="C4" s="20" t="s">
        <v>6</v>
      </c>
      <c r="D4" s="21">
        <f>ROUND($D$3*B4,2)</f>
        <v>69442.080000000002</v>
      </c>
      <c r="E4" s="22" t="s">
        <v>7</v>
      </c>
      <c r="F4" s="2"/>
      <c r="G4" s="20" t="s">
        <v>6</v>
      </c>
      <c r="H4" s="21">
        <f>ROUND($H$3*F4,2)</f>
        <v>0</v>
      </c>
    </row>
    <row r="5" spans="1:9" ht="15" thickBot="1" x14ac:dyDescent="0.35">
      <c r="A5" s="18" t="s">
        <v>8</v>
      </c>
      <c r="B5" s="19">
        <v>0.09</v>
      </c>
      <c r="C5" s="20" t="s">
        <v>9</v>
      </c>
      <c r="D5" s="21">
        <f>ROUND($D$3*B5,2)</f>
        <v>104163.12</v>
      </c>
      <c r="E5" s="22" t="s">
        <v>10</v>
      </c>
      <c r="F5" s="2"/>
      <c r="G5" s="20" t="s">
        <v>9</v>
      </c>
      <c r="H5" s="21">
        <f>ROUND($H$3*F5,2)</f>
        <v>0</v>
      </c>
    </row>
    <row r="6" spans="1:9" ht="15" thickBot="1" x14ac:dyDescent="0.35">
      <c r="A6" s="23" t="s">
        <v>11</v>
      </c>
      <c r="B6" s="24"/>
      <c r="C6" s="25"/>
      <c r="D6" s="21">
        <f>SUM(D3,D4,D5)</f>
        <v>1330973.2000000002</v>
      </c>
      <c r="E6" s="23" t="s">
        <v>12</v>
      </c>
      <c r="F6" s="24"/>
      <c r="G6" s="25"/>
      <c r="H6" s="21">
        <f>SUM(H3,H4,H5)</f>
        <v>0</v>
      </c>
    </row>
    <row r="7" spans="1:9" ht="15" thickBot="1" x14ac:dyDescent="0.35">
      <c r="A7" s="26" t="s">
        <v>13</v>
      </c>
      <c r="B7" s="27">
        <v>0.21</v>
      </c>
      <c r="C7" s="20" t="s">
        <v>14</v>
      </c>
      <c r="D7" s="21">
        <f>ROUND($D$6*B7,2)</f>
        <v>279504.37</v>
      </c>
      <c r="E7" s="28" t="s">
        <v>13</v>
      </c>
      <c r="F7" s="29">
        <f>B7</f>
        <v>0.21</v>
      </c>
      <c r="G7" s="20" t="s">
        <v>14</v>
      </c>
      <c r="H7" s="21">
        <f>ROUND($H$6*F7,2)</f>
        <v>0</v>
      </c>
    </row>
    <row r="8" spans="1:9" ht="15" thickBot="1" x14ac:dyDescent="0.35">
      <c r="A8" s="30" t="s">
        <v>15</v>
      </c>
      <c r="B8" s="31"/>
      <c r="C8" s="32"/>
      <c r="D8" s="33">
        <f>SUM(D6:D7)</f>
        <v>1610477.5700000003</v>
      </c>
      <c r="E8" s="30" t="s">
        <v>16</v>
      </c>
      <c r="F8" s="31"/>
      <c r="G8" s="32"/>
      <c r="H8" s="33">
        <f>SUM(H6:H7)</f>
        <v>0</v>
      </c>
    </row>
    <row r="9" spans="1:9" ht="15" thickBot="1" x14ac:dyDescent="0.35"/>
    <row r="10" spans="1:9" ht="15" thickBot="1" x14ac:dyDescent="0.35">
      <c r="A10" s="34"/>
      <c r="F10" s="35" t="s">
        <v>17</v>
      </c>
      <c r="G10" s="36"/>
      <c r="H10" s="35" t="s">
        <v>18</v>
      </c>
      <c r="I10" s="36"/>
    </row>
    <row r="11" spans="1:9" x14ac:dyDescent="0.3">
      <c r="A11" s="37" t="s">
        <v>19</v>
      </c>
      <c r="B11" s="37" t="s">
        <v>20</v>
      </c>
      <c r="C11" s="37" t="s">
        <v>21</v>
      </c>
      <c r="D11" s="37" t="s">
        <v>22</v>
      </c>
      <c r="E11" s="38" t="s">
        <v>23</v>
      </c>
      <c r="F11" s="38" t="s">
        <v>24</v>
      </c>
      <c r="G11" s="37" t="s">
        <v>25</v>
      </c>
      <c r="H11" s="37" t="s">
        <v>26</v>
      </c>
      <c r="I11" s="37" t="s">
        <v>27</v>
      </c>
    </row>
    <row r="12" spans="1:9" x14ac:dyDescent="0.3">
      <c r="A12" s="39" t="s">
        <v>28</v>
      </c>
      <c r="B12" s="39"/>
      <c r="C12" s="39" t="s">
        <v>37</v>
      </c>
      <c r="D12" s="39"/>
      <c r="E12" s="40"/>
      <c r="F12" s="40"/>
      <c r="G12" s="10"/>
      <c r="H12" s="40"/>
      <c r="I12" s="40"/>
    </row>
    <row r="13" spans="1:9" ht="71.400000000000006" customHeight="1" x14ac:dyDescent="0.3">
      <c r="A13" s="39"/>
      <c r="B13" s="39"/>
      <c r="C13" s="41" t="s">
        <v>32</v>
      </c>
      <c r="D13" s="42" t="s">
        <v>36</v>
      </c>
      <c r="E13" s="42">
        <v>4653</v>
      </c>
      <c r="F13" s="42">
        <v>84</v>
      </c>
      <c r="G13" s="43">
        <f>ROUND(E13*F13,2)</f>
        <v>390852</v>
      </c>
      <c r="H13" s="3"/>
      <c r="I13" s="44">
        <f>ROUND(E13*H13,2)</f>
        <v>0</v>
      </c>
    </row>
    <row r="14" spans="1:9" ht="75" customHeight="1" x14ac:dyDescent="0.3">
      <c r="A14" s="39"/>
      <c r="B14" s="39"/>
      <c r="C14" s="45" t="s">
        <v>33</v>
      </c>
      <c r="D14" s="42" t="s">
        <v>36</v>
      </c>
      <c r="E14" s="42">
        <v>323</v>
      </c>
      <c r="F14" s="42">
        <v>245</v>
      </c>
      <c r="G14" s="43">
        <f t="shared" ref="G14:G16" si="0">ROUND(E14*F14,2)</f>
        <v>79135</v>
      </c>
      <c r="H14" s="3"/>
      <c r="I14" s="44">
        <f>ROUND(E14*H14,2)</f>
        <v>0</v>
      </c>
    </row>
    <row r="15" spans="1:9" ht="80.400000000000006" customHeight="1" x14ac:dyDescent="0.3">
      <c r="A15" s="39"/>
      <c r="B15" s="39"/>
      <c r="C15" s="45" t="s">
        <v>34</v>
      </c>
      <c r="D15" s="42" t="s">
        <v>36</v>
      </c>
      <c r="E15" s="42">
        <v>7809</v>
      </c>
      <c r="F15" s="42">
        <v>85</v>
      </c>
      <c r="G15" s="43">
        <f t="shared" si="0"/>
        <v>663765</v>
      </c>
      <c r="H15" s="3"/>
      <c r="I15" s="44">
        <f t="shared" ref="I15:I16" si="1">ROUND(E15*H15,2)</f>
        <v>0</v>
      </c>
    </row>
    <row r="16" spans="1:9" ht="67.95" customHeight="1" x14ac:dyDescent="0.3">
      <c r="A16" s="39"/>
      <c r="B16" s="39"/>
      <c r="C16" s="45" t="s">
        <v>35</v>
      </c>
      <c r="D16" s="42" t="s">
        <v>36</v>
      </c>
      <c r="E16" s="42">
        <v>96</v>
      </c>
      <c r="F16" s="42">
        <v>246</v>
      </c>
      <c r="G16" s="43">
        <f t="shared" si="0"/>
        <v>23616</v>
      </c>
      <c r="H16" s="3"/>
      <c r="I16" s="44">
        <f t="shared" si="1"/>
        <v>0</v>
      </c>
    </row>
  </sheetData>
  <sheetProtection algorithmName="SHA-512" hashValue="O+/rgKwnxQZJPD9wH7HKoK1Latq5dM+Hifofs0zGj8MvN/N3IuU1guytPPuNfuUI5thqIfzSlhkwGLjaXXsWNQ==" saltValue="gOQ38inObqC8R0F6TseQNA==" spinCount="100000" sheet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A3" sqref="A3:B3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29</v>
      </c>
    </row>
    <row r="2" spans="1:2" ht="15" thickBot="1" x14ac:dyDescent="0.35">
      <c r="A2" s="4"/>
      <c r="B2" s="5" t="s">
        <v>30</v>
      </c>
    </row>
    <row r="3" spans="1:2" ht="15" thickBot="1" x14ac:dyDescent="0.35">
      <c r="A3" s="6"/>
      <c r="B3" s="7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2024-12-16T09:00:38Z</dcterms:created>
  <dcterms:modified xsi:type="dcterms:W3CDTF">2024-12-16T13:50:23Z</dcterms:modified>
  <cp:category/>
  <cp:contentStatus/>
</cp:coreProperties>
</file>