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filterPrivacy="1" defaultThemeVersion="166925"/>
  <xr:revisionPtr revIDLastSave="0" documentId="13_ncr:1_{FAA3BDB2-056D-4189-8202-E98EF914AA7C}" xr6:coauthVersionLast="47" xr6:coauthVersionMax="47" xr10:uidLastSave="{00000000-0000-0000-0000-000000000000}"/>
  <bookViews>
    <workbookView xWindow="-108" yWindow="-108" windowWidth="23256" windowHeight="14016" xr2:uid="{F043CD35-4EC0-4E73-B105-4F3FF39130F0}"/>
  </bookViews>
  <sheets>
    <sheet name="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9" i="3" l="1"/>
  <c r="G19" i="3"/>
  <c r="I18" i="3"/>
  <c r="G18" i="3"/>
  <c r="I17" i="3"/>
  <c r="G17" i="3"/>
  <c r="I16" i="3"/>
  <c r="G16" i="3"/>
  <c r="I15" i="3"/>
  <c r="G15" i="3"/>
  <c r="D3" i="3" s="1"/>
  <c r="I14" i="3"/>
  <c r="H3" i="3" s="1"/>
  <c r="G14" i="3"/>
  <c r="F7" i="3"/>
  <c r="H5" i="3" l="1"/>
  <c r="H4" i="3"/>
  <c r="D5" i="3"/>
  <c r="D4" i="3"/>
  <c r="D6" i="3" s="1"/>
  <c r="H6" i="3" l="1"/>
  <c r="H7" i="3" s="1"/>
  <c r="H8" i="3" s="1"/>
  <c r="D7" i="3"/>
  <c r="D8" i="3" s="1"/>
</calcChain>
</file>

<file path=xl/sharedStrings.xml><?xml version="1.0" encoding="utf-8"?>
<sst xmlns="http://schemas.openxmlformats.org/spreadsheetml/2006/main" count="59" uniqueCount="50">
  <si>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</si>
  <si>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</si>
  <si>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</si>
  <si>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</si>
  <si>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</si>
  <si>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</si>
  <si>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</si>
  <si>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</si>
  <si>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</si>
  <si>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</si>
  <si>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</si>
  <si>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</si>
  <si>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</si>
  <si>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</si>
  <si>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</si>
  <si>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</si>
  <si>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</si>
  <si>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</si>
  <si>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</si>
  <si>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</si>
  <si>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</si>
  <si>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</si>
  <si>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</si>
  <si>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</si>
  <si>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</si>
  <si>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</si>
  <si>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</si>
  <si>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</si>
  <si>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</si>
  <si>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T1</t>
  </si>
  <si>
    <t>1.1</t>
  </si>
  <si>
    <t>C1</t>
  </si>
  <si>
    <t>UC01</t>
  </si>
  <si>
    <t>UC02</t>
  </si>
  <si>
    <t>ud</t>
  </si>
  <si>
    <t>UC03</t>
  </si>
  <si>
    <t>UC04</t>
  </si>
  <si>
    <t>UC05</t>
  </si>
  <si>
    <t>UC06</t>
  </si>
  <si>
    <t>Campos a rellenar por Metro</t>
  </si>
  <si>
    <t>Campos a rellenar por el ofertante</t>
  </si>
  <si>
    <t>Campos calculados</t>
  </si>
  <si>
    <t>Vigilante con al menos 2 años de experiencia</t>
  </si>
  <si>
    <t>Técnico Topógrafo con al menos 5 años de experiencia</t>
  </si>
  <si>
    <t>Técnico BIM con experiencia en más de 2 obras de ferrocarriles</t>
  </si>
  <si>
    <t>Ingeniero Edificación o Arquitecto Técnico con al menos 5 años de experiencia</t>
  </si>
  <si>
    <t>Técnico Industrial con al menos 5 años de experiencia</t>
  </si>
  <si>
    <t>AT LOTE 2: CAMPAMENTO, PUENTE DE VALLECAS, TETUÁN Y ESCALERAS MECÁNICAS</t>
  </si>
  <si>
    <t>EQUIPO AT LOTE 2</t>
  </si>
  <si>
    <t>Jefe de Unidad-Ingeniero Civil con al menos 10 años de experiencia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</si>
</sst>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10" fontId="2" fillId="3" borderId="4" xfId="0" quotePrefix="1" applyNumberFormat="1" applyFont="1" applyFill="1" applyBorder="1" applyProtection="1">
      <protection locked="0"/>
    </xf>
    <xf numFmtId="4" fontId="2" fillId="3" borderId="0" xfId="0" applyNumberFormat="1" applyFont="1" applyFill="1" applyProtection="1">
      <protection locked="0"/>
    </xf>
    <xf numFmtId="0" fontId="0" fillId="3" borderId="0" xfId="0" applyFill="1"/>
    <xf numFmtId="0" fontId="0" fillId="6" borderId="0" xfId="0" applyFill="1"/>
    <xf numFmtId="0" fontId="1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4" borderId="8" xfId="0" applyNumberFormat="1" applyFont="1" applyFill="1" applyBorder="1"/>
    <xf numFmtId="3" fontId="2" fillId="0" borderId="3" xfId="0" applyNumberFormat="1" applyFont="1" applyBorder="1"/>
    <xf numFmtId="4" fontId="2" fillId="5" borderId="3" xfId="0" applyNumberFormat="1" applyFont="1" applyFill="1" applyBorder="1"/>
    <xf numFmtId="49" fontId="3" fillId="4" borderId="1" xfId="0" applyNumberFormat="1" applyFont="1" applyFill="1" applyBorder="1"/>
    <xf numFmtId="10" fontId="2" fillId="0" borderId="4" xfId="0" quotePrefix="1" applyNumberFormat="1" applyFont="1" applyBorder="1"/>
    <xf numFmtId="49" fontId="2" fillId="4" borderId="2" xfId="0" applyNumberFormat="1" applyFont="1" applyFill="1" applyBorder="1"/>
    <xf numFmtId="4" fontId="2" fillId="5" borderId="2" xfId="0" applyNumberFormat="1" applyFont="1" applyFill="1" applyBorder="1"/>
    <xf numFmtId="4" fontId="3" fillId="4" borderId="1" xfId="0" applyNumberFormat="1" applyFont="1" applyFill="1" applyBorder="1"/>
    <xf numFmtId="49" fontId="3" fillId="4" borderId="5" xfId="0" applyNumberFormat="1" applyFont="1" applyFill="1" applyBorder="1"/>
    <xf numFmtId="9" fontId="2" fillId="0" borderId="4" xfId="0" quotePrefix="1" applyNumberFormat="1" applyFont="1" applyBorder="1"/>
    <xf numFmtId="4" fontId="3" fillId="4" borderId="5" xfId="0" applyNumberFormat="1" applyFont="1" applyFill="1" applyBorder="1"/>
    <xf numFmtId="9" fontId="2" fillId="5" borderId="4" xfId="0" quotePrefix="1" applyNumberFormat="1" applyFont="1" applyFill="1" applyBorder="1"/>
    <xf numFmtId="4" fontId="3" fillId="5" borderId="2" xfId="0" applyNumberFormat="1" applyFont="1" applyFill="1" applyBorder="1"/>
    <xf numFmtId="49" fontId="0" fillId="0" borderId="0" xfId="0" applyNumberFormat="1"/>
    <xf numFmtId="0" fontId="1" fillId="2" borderId="0" xfId="0" applyFont="1" applyFill="1"/>
    <xf numFmtId="4" fontId="1" fillId="2" borderId="0" xfId="0" applyNumberFormat="1" applyFont="1" applyFill="1"/>
    <xf numFmtId="49" fontId="2" fillId="0" borderId="0" xfId="0" applyNumberFormat="1" applyFont="1"/>
    <xf numFmtId="49" fontId="2" fillId="0" borderId="0" xfId="0" applyNumberFormat="1" applyFont="1" applyAlignment="1">
      <alignment wrapText="1"/>
    </xf>
    <xf numFmtId="4" fontId="2" fillId="0" borderId="0" xfId="0" applyNumberFormat="1" applyFont="1"/>
    <xf numFmtId="164" fontId="0" fillId="4" borderId="0" xfId="0" applyNumberFormat="1" applyFill="1"/>
    <xf numFmtId="4" fontId="2" fillId="3" borderId="0" xfId="0" applyNumberFormat="1" applyFont="1" applyFill="1"/>
    <xf numFmtId="4" fontId="2" fillId="4" borderId="0" xfId="0" applyNumberFormat="1" applyFont="1" applyFill="1"/>
    <xf numFmtId="1" fontId="2" fillId="0" borderId="0" xfId="0" applyNumberFormat="1" applyFont="1"/>
    <xf numFmtId="4" fontId="0" fillId="4" borderId="0" xfId="0" applyNumberFormat="1" applyFill="1"/>
    <xf numFmtId="0" fontId="1" fillId="2" borderId="1" xfId="0" applyFont="1" applyFill="1" applyBorder="1" applyAlignment="1">
      <alignment horizontal="center" vertical="top"/>
    </xf>
    <xf numFmtId="0" fontId="1" fillId="2" borderId="7" xfId="0" applyFont="1" applyFill="1" applyBorder="1" applyAlignment="1">
      <alignment horizontal="center" vertical="top"/>
    </xf>
    <xf numFmtId="49" fontId="3" fillId="4" borderId="1" xfId="0" applyNumberFormat="1" applyFont="1" applyFill="1" applyBorder="1" applyAlignment="1">
      <alignment horizontal="left" wrapText="1"/>
    </xf>
    <xf numFmtId="49" fontId="3" fillId="4" borderId="6" xfId="0" applyNumberFormat="1" applyFont="1" applyFill="1" applyBorder="1" applyAlignment="1">
      <alignment horizontal="left" wrapText="1"/>
    </xf>
    <xf numFmtId="49" fontId="3" fillId="4" borderId="7" xfId="0" applyNumberFormat="1" applyFont="1" applyFill="1" applyBorder="1" applyAlignment="1">
      <alignment horizontal="left" wrapText="1"/>
    </xf>
    <xf numFmtId="49" fontId="3" fillId="4" borderId="1" xfId="0" applyNumberFormat="1" applyFont="1" applyFill="1" applyBorder="1" applyAlignment="1">
      <alignment horizontal="left"/>
    </xf>
    <xf numFmtId="49" fontId="3" fillId="4" borderId="6" xfId="0" applyNumberFormat="1" applyFont="1" applyFill="1" applyBorder="1" applyAlignment="1">
      <alignment horizontal="left"/>
    </xf>
    <xf numFmtId="49" fontId="3" fillId="4" borderId="7" xfId="0" applyNumberFormat="1" applyFont="1" applyFill="1" applyBorder="1" applyAlignment="1">
      <alignment horizontal="left"/>
    </xf>
    <xf numFmtId="49" fontId="1" fillId="4" borderId="1" xfId="0" applyNumberFormat="1" applyFont="1" applyFill="1" applyBorder="1" applyAlignment="1">
      <alignment horizontal="left"/>
    </xf>
    <xf numFmtId="49" fontId="1" fillId="4" borderId="6" xfId="0" applyNumberFormat="1" applyFont="1" applyFill="1" applyBorder="1" applyAlignment="1">
      <alignment horizontal="left"/>
    </xf>
    <xf numFmtId="49" fontId="1" fillId="4" borderId="7" xfId="0" applyNumberFormat="1" applyFont="1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17A32BA-58C7-42AA-B958-912C30192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2390-042D-41CD-881A-78291D4A52FB}">
  <dimension ref="A1:I19"/>
  <sheetViews>
    <sheetView tabSelected="1" workbookViewId="0">
      <selection activeCell="E15" sqref="E15 H15"/>
    </sheetView>
  </sheetViews>
  <sheetFormatPr baseColWidth="10" defaultColWidth="11.44140625" defaultRowHeight="14.4" x14ac:dyDescent="0.3"/>
  <cols>
    <col min="1" max="1" width="28.33203125" customWidth="1"/>
    <col min="2" max="2" width="12.109375" bestFit="1" customWidth="1"/>
    <col min="3" max="3" width="33.33203125" customWidth="1"/>
    <col min="4" max="4" width="18.6640625" customWidth="1"/>
    <col min="5" max="5" width="27.6640625" style="7" customWidth="1"/>
    <col min="6" max="6" width="18" style="7" bestFit="1" customWidth="1"/>
    <col min="7" max="7" width="22.5546875" style="8" customWidth="1"/>
    <col min="8" max="8" width="19.6640625" bestFit="1" customWidth="1"/>
    <col min="9" max="9" width="18.6640625" style="7" customWidth="1"/>
    <col min="10" max="10" width="13.88671875" bestFit="1" customWidth="1"/>
    <col min="11" max="11" width="15.109375" bestFit="1" customWidth="1"/>
  </cols>
  <sheetData>
    <row r="1" spans="1:9" ht="15" thickBot="1" x14ac:dyDescent="0.35">
      <c r="D1" s="6" t="s">
        <v>0</v>
      </c>
      <c r="H1" s="6" t="s">
        <v>1</v>
      </c>
    </row>
    <row r="2" spans="1:9" ht="15" thickBot="1" x14ac:dyDescent="0.35">
      <c r="A2" s="9" t="s">
        <v>2</v>
      </c>
      <c r="B2" s="10">
        <v>2</v>
      </c>
    </row>
    <row r="3" spans="1:9" ht="15" customHeight="1" thickBot="1" x14ac:dyDescent="0.35">
      <c r="A3" s="35" t="s">
        <v>3</v>
      </c>
      <c r="B3" s="36"/>
      <c r="C3" s="37"/>
      <c r="D3" s="11">
        <f>SUM(G:G)</f>
        <v>502079.16</v>
      </c>
      <c r="E3" s="35" t="s">
        <v>4</v>
      </c>
      <c r="F3" s="36"/>
      <c r="G3" s="37"/>
      <c r="H3" s="11">
        <f>SUM(I:I)</f>
        <v>0</v>
      </c>
    </row>
    <row r="4" spans="1:9" ht="15" customHeight="1" thickBot="1" x14ac:dyDescent="0.35">
      <c r="A4" s="12" t="s">
        <v>5</v>
      </c>
      <c r="B4" s="13">
        <v>0.06</v>
      </c>
      <c r="C4" s="14" t="s">
        <v>6</v>
      </c>
      <c r="D4" s="15">
        <f>ROUND($D$3*B4,2)</f>
        <v>30124.75</v>
      </c>
      <c r="E4" s="16" t="s">
        <v>7</v>
      </c>
      <c r="F4" s="2"/>
      <c r="G4" s="14" t="s">
        <v>6</v>
      </c>
      <c r="H4" s="15">
        <f>ROUND($H$3*F4,2)</f>
        <v>0</v>
      </c>
    </row>
    <row r="5" spans="1:9" ht="15" thickBot="1" x14ac:dyDescent="0.35">
      <c r="A5" s="12" t="s">
        <v>8</v>
      </c>
      <c r="B5" s="13">
        <v>0.09</v>
      </c>
      <c r="C5" s="14" t="s">
        <v>9</v>
      </c>
      <c r="D5" s="15">
        <f>ROUND($D$3*B5,2)</f>
        <v>45187.12</v>
      </c>
      <c r="E5" s="16" t="s">
        <v>10</v>
      </c>
      <c r="F5" s="2"/>
      <c r="G5" s="14" t="s">
        <v>9</v>
      </c>
      <c r="H5" s="15">
        <f>ROUND($H$3*F5,2)</f>
        <v>0</v>
      </c>
    </row>
    <row r="6" spans="1:9" ht="15" thickBot="1" x14ac:dyDescent="0.35">
      <c r="A6" s="38" t="s">
        <v>11</v>
      </c>
      <c r="B6" s="39"/>
      <c r="C6" s="40"/>
      <c r="D6" s="15">
        <f>SUM(D3,D4,D5)</f>
        <v>577391.02999999991</v>
      </c>
      <c r="E6" s="38" t="s">
        <v>12</v>
      </c>
      <c r="F6" s="39"/>
      <c r="G6" s="40"/>
      <c r="H6" s="15">
        <f>SUM(H3,H4,H5)</f>
        <v>0</v>
      </c>
    </row>
    <row r="7" spans="1:9" ht="15" thickBot="1" x14ac:dyDescent="0.35">
      <c r="A7" s="17" t="s">
        <v>13</v>
      </c>
      <c r="B7" s="18">
        <v>0.21</v>
      </c>
      <c r="C7" s="14" t="s">
        <v>14</v>
      </c>
      <c r="D7" s="15">
        <f>ROUND($D$6*B7,2)</f>
        <v>121252.12</v>
      </c>
      <c r="E7" s="19" t="s">
        <v>13</v>
      </c>
      <c r="F7" s="20">
        <f>B7</f>
        <v>0.21</v>
      </c>
      <c r="G7" s="14" t="s">
        <v>14</v>
      </c>
      <c r="H7" s="15">
        <f>ROUND($H$6*F7,2)</f>
        <v>0</v>
      </c>
    </row>
    <row r="8" spans="1:9" ht="15" thickBot="1" x14ac:dyDescent="0.35">
      <c r="A8" s="41" t="s">
        <v>15</v>
      </c>
      <c r="B8" s="42"/>
      <c r="C8" s="43"/>
      <c r="D8" s="21">
        <f>SUM(D6:D7)</f>
        <v>698643.14999999991</v>
      </c>
      <c r="E8" s="41" t="s">
        <v>16</v>
      </c>
      <c r="F8" s="42"/>
      <c r="G8" s="43"/>
      <c r="H8" s="21">
        <f>SUM(H6:H7)</f>
        <v>0</v>
      </c>
    </row>
    <row r="9" spans="1:9" ht="15" thickBot="1" x14ac:dyDescent="0.35"/>
    <row r="10" spans="1:9" ht="15" thickBot="1" x14ac:dyDescent="0.35">
      <c r="A10" s="22"/>
      <c r="F10" s="33" t="s">
        <v>17</v>
      </c>
      <c r="G10" s="34"/>
      <c r="H10" s="33" t="s">
        <v>18</v>
      </c>
      <c r="I10" s="34"/>
    </row>
    <row r="11" spans="1:9" x14ac:dyDescent="0.3">
      <c r="A11" s="23" t="s">
        <v>19</v>
      </c>
      <c r="B11" s="23" t="s">
        <v>20</v>
      </c>
      <c r="C11" s="23" t="s">
        <v>21</v>
      </c>
      <c r="D11" s="23" t="s">
        <v>22</v>
      </c>
      <c r="E11" s="24" t="s">
        <v>23</v>
      </c>
      <c r="F11" s="24" t="s">
        <v>24</v>
      </c>
      <c r="G11" s="23" t="s">
        <v>25</v>
      </c>
      <c r="H11" s="23" t="s">
        <v>26</v>
      </c>
      <c r="I11" s="23" t="s">
        <v>27</v>
      </c>
    </row>
    <row r="12" spans="1:9" ht="43.2" x14ac:dyDescent="0.3">
      <c r="A12" s="25" t="s">
        <v>28</v>
      </c>
      <c r="B12" s="25" t="s">
        <v>29</v>
      </c>
      <c r="C12" s="26" t="s">
        <v>47</v>
      </c>
      <c r="D12" s="25"/>
      <c r="E12" s="27"/>
      <c r="F12" s="27"/>
      <c r="G12" s="28"/>
      <c r="H12" s="29"/>
      <c r="I12" s="30"/>
    </row>
    <row r="13" spans="1:9" x14ac:dyDescent="0.3">
      <c r="A13" s="25" t="s">
        <v>30</v>
      </c>
      <c r="B13" s="25" t="s">
        <v>31</v>
      </c>
      <c r="C13" s="25" t="s">
        <v>48</v>
      </c>
      <c r="D13" s="25"/>
      <c r="E13" s="27"/>
      <c r="F13" s="27"/>
      <c r="G13" s="28"/>
      <c r="H13" s="29"/>
      <c r="I13" s="30"/>
    </row>
    <row r="14" spans="1:9" ht="28.8" x14ac:dyDescent="0.3">
      <c r="A14" s="25"/>
      <c r="B14" s="25" t="s">
        <v>32</v>
      </c>
      <c r="C14" s="26" t="s">
        <v>49</v>
      </c>
      <c r="D14" s="31" t="s">
        <v>34</v>
      </c>
      <c r="E14" s="27">
        <v>14</v>
      </c>
      <c r="F14" s="27">
        <v>9656.25</v>
      </c>
      <c r="G14" s="32">
        <f t="shared" ref="G14:G19" si="0">ROUND(E14*F14,2)</f>
        <v>135187.5</v>
      </c>
      <c r="H14" s="3"/>
      <c r="I14" s="30">
        <f t="shared" ref="I14:I19" si="1">ROUND(E14*H14,2)</f>
        <v>0</v>
      </c>
    </row>
    <row r="15" spans="1:9" ht="28.8" x14ac:dyDescent="0.3">
      <c r="A15" s="25"/>
      <c r="B15" s="25" t="s">
        <v>33</v>
      </c>
      <c r="C15" s="26" t="s">
        <v>42</v>
      </c>
      <c r="D15" s="31" t="s">
        <v>34</v>
      </c>
      <c r="E15" s="27">
        <v>36</v>
      </c>
      <c r="F15" s="27">
        <v>3904.96</v>
      </c>
      <c r="G15" s="32">
        <f t="shared" si="0"/>
        <v>140578.56</v>
      </c>
      <c r="H15" s="3"/>
      <c r="I15" s="30">
        <f t="shared" si="1"/>
        <v>0</v>
      </c>
    </row>
    <row r="16" spans="1:9" ht="28.8" x14ac:dyDescent="0.3">
      <c r="A16" s="25"/>
      <c r="B16" s="25" t="s">
        <v>35</v>
      </c>
      <c r="C16" s="26" t="s">
        <v>43</v>
      </c>
      <c r="D16" s="31" t="s">
        <v>34</v>
      </c>
      <c r="E16" s="27">
        <v>10</v>
      </c>
      <c r="F16" s="27">
        <v>7803.9</v>
      </c>
      <c r="G16" s="32">
        <f t="shared" si="0"/>
        <v>78039</v>
      </c>
      <c r="H16" s="3"/>
      <c r="I16" s="30">
        <f t="shared" si="1"/>
        <v>0</v>
      </c>
    </row>
    <row r="17" spans="1:9" ht="28.8" x14ac:dyDescent="0.3">
      <c r="A17" s="25"/>
      <c r="B17" s="25" t="s">
        <v>36</v>
      </c>
      <c r="C17" s="26" t="s">
        <v>44</v>
      </c>
      <c r="D17" s="31" t="s">
        <v>34</v>
      </c>
      <c r="E17" s="27">
        <v>4</v>
      </c>
      <c r="F17" s="27">
        <v>7803.9</v>
      </c>
      <c r="G17" s="32">
        <f t="shared" si="0"/>
        <v>31215.599999999999</v>
      </c>
      <c r="H17" s="3"/>
      <c r="I17" s="30">
        <f t="shared" si="1"/>
        <v>0</v>
      </c>
    </row>
    <row r="18" spans="1:9" ht="43.2" x14ac:dyDescent="0.3">
      <c r="A18" s="25"/>
      <c r="B18" s="25" t="s">
        <v>37</v>
      </c>
      <c r="C18" s="26" t="s">
        <v>45</v>
      </c>
      <c r="D18" s="31" t="s">
        <v>34</v>
      </c>
      <c r="E18" s="27">
        <v>10</v>
      </c>
      <c r="F18" s="27">
        <v>7803.9</v>
      </c>
      <c r="G18" s="32">
        <f t="shared" si="0"/>
        <v>78039</v>
      </c>
      <c r="H18" s="3"/>
      <c r="I18" s="30">
        <f t="shared" si="1"/>
        <v>0</v>
      </c>
    </row>
    <row r="19" spans="1:9" ht="28.8" x14ac:dyDescent="0.3">
      <c r="A19" s="25"/>
      <c r="B19" s="25" t="s">
        <v>38</v>
      </c>
      <c r="C19" s="26" t="s">
        <v>46</v>
      </c>
      <c r="D19" s="31" t="s">
        <v>34</v>
      </c>
      <c r="E19" s="27">
        <v>5</v>
      </c>
      <c r="F19" s="27">
        <v>7803.9</v>
      </c>
      <c r="G19" s="32">
        <f t="shared" si="0"/>
        <v>39019.5</v>
      </c>
      <c r="H19" s="3"/>
      <c r="I19" s="30">
        <f t="shared" si="1"/>
        <v>0</v>
      </c>
    </row>
  </sheetData>
  <sheetProtection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39</v>
      </c>
    </row>
    <row r="2" spans="1:2" ht="15" thickBot="1" x14ac:dyDescent="0.35">
      <c r="A2" s="4"/>
      <c r="B2" s="1" t="s">
        <v>40</v>
      </c>
    </row>
    <row r="3" spans="1:2" ht="15" thickBot="1" x14ac:dyDescent="0.35">
      <c r="A3" s="5"/>
      <c r="B3" s="1" t="s">
        <v>41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2024-12-18T12:22:15Z</dcterms:created>
  <dcterms:modified xsi:type="dcterms:W3CDTF">2024-12-18T20:30:16Z</dcterms:modified>
  <cp:category/>
  <cp:contentStatus/>
</cp:coreProperties>
</file>