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BCAE0CD9-8900-4CA1-AFC7-E34159343675}" xr6:coauthVersionLast="47" xr6:coauthVersionMax="47" xr10:uidLastSave="{00000000-0000-0000-0000-000000000000}"/>
  <bookViews>
    <workbookView xWindow="28692" yWindow="-108" windowWidth="29016" windowHeight="1581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G22" i="1"/>
  <c r="I21" i="1"/>
  <c r="G21" i="1"/>
  <c r="I20" i="1"/>
  <c r="G20" i="1"/>
  <c r="I19" i="1"/>
  <c r="G19" i="1"/>
  <c r="I18" i="1"/>
  <c r="G18" i="1"/>
  <c r="I17" i="1"/>
  <c r="G17" i="1"/>
  <c r="I14" i="1" l="1"/>
  <c r="I15" i="1"/>
  <c r="G15" i="1" l="1"/>
  <c r="G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<sst xmlns="http://schemas.openxmlformats.org/spreadsheetml/2006/main" count="68" uniqueCount="58">
  <si>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</si>
  <si>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</si>
  <si>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</si>
  <si>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</si>
  <si>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</si>
  <si>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</si>
  <si>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</si>
  <si>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</si>
  <si>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</si>
  <si>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</si>
  <si>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</si>
  <si>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</si>
  <si>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</si>
  <si>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</si>
  <si>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</si>
  <si>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</si>
  <si>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</si>
  <si>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</si>
  <si>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</si>
  <si>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</si>
  <si>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</si>
  <si>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</si>
  <si>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</si>
  <si>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</si>
  <si>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</si>
  <si>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</si>
  <si>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</si>
  <si>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</si>
  <si>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</si>
  <si>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</si>
  <si>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</si>
  <si>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</si>
  <si>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</si>
  <si>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</si>
  <si>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REPARACIONES</t>
  </si>
  <si>
    <t>M01</t>
  </si>
  <si>
    <t>REPARACIONES TARJETAS PEAJE</t>
  </si>
  <si>
    <t>INDRA-TERMINAL  MANTENIMIENTO TORNIQUETE</t>
  </si>
  <si>
    <t>Ud</t>
  </si>
  <si>
    <t>TARJ.BACK PANEL NT M3000 REF.EL-990708-C</t>
  </si>
  <si>
    <t>TARJ. CPUM NT M-3000 REF EL-990605-A</t>
  </si>
  <si>
    <t>Dia</t>
  </si>
  <si>
    <t>FUENTE ALIMENTACION 24 V JW5150/A (L-12)</t>
  </si>
  <si>
    <t>FUENTE ALIMENTACION 40 V THALES (L-12)</t>
  </si>
  <si>
    <t>TERMINAL MANTENIM.OYSTER TERMIFLEX, OT60</t>
  </si>
  <si>
    <t>HORA REPARACION TECNICO ESPECIALISTA</t>
  </si>
  <si>
    <t>DIAGNÓSTICO EQUIPOS SIN REPARACIÓN (SIN ANOMALÍA)</t>
  </si>
  <si>
    <t>REPARACIONES TARJETAS VENTA</t>
  </si>
  <si>
    <t>M02</t>
  </si>
  <si>
    <t>1.2</t>
  </si>
  <si>
    <t>01.01</t>
  </si>
  <si>
    <t>01.02</t>
  </si>
  <si>
    <t>01.03</t>
  </si>
  <si>
    <t>01.04</t>
  </si>
  <si>
    <t>01.05</t>
  </si>
  <si>
    <t>01.06</t>
  </si>
  <si>
    <t>01.07</t>
  </si>
  <si>
    <t>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</si>
</sst>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9" fontId="3" fillId="0" borderId="0" xfId="0" applyNumberFormat="1" applyFont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  <xf numFmtId="0" fontId="4" fillId="0" borderId="0" xfId="0" applyFont="1" applyProtection="1"/>
    <xf numFmtId="49" fontId="4" fillId="0" borderId="0" xfId="0" applyNumberFormat="1" applyFont="1" applyProtection="1"/>
    <xf numFmtId="0" fontId="0" fillId="0" borderId="0" xfId="0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4" fontId="0" fillId="0" borderId="0" xfId="0" applyNumberFormat="1" applyAlignment="1" applyProtection="1">
      <alignment horizontal="righ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H21" sqref="H21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29.33203125" style="4" bestFit="1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A1" s="8"/>
      <c r="B1" s="8"/>
      <c r="C1" s="8"/>
      <c r="D1" s="9" t="s">
        <v>0</v>
      </c>
      <c r="E1" s="10"/>
      <c r="F1" s="10"/>
      <c r="G1" s="11"/>
      <c r="H1" s="9" t="s">
        <v>1</v>
      </c>
      <c r="I1" s="10"/>
    </row>
    <row r="2" spans="1:9" ht="15" thickBot="1" x14ac:dyDescent="0.35">
      <c r="A2" s="12" t="s">
        <v>2</v>
      </c>
      <c r="B2" s="13">
        <v>1</v>
      </c>
      <c r="C2" s="8"/>
      <c r="D2" s="8"/>
      <c r="E2" s="10"/>
      <c r="F2" s="10"/>
      <c r="G2" s="11"/>
      <c r="H2" s="8"/>
      <c r="I2" s="10"/>
    </row>
    <row r="3" spans="1:9" ht="15" customHeight="1" thickBot="1" x14ac:dyDescent="0.35">
      <c r="A3" s="14" t="s">
        <v>3</v>
      </c>
      <c r="B3" s="15"/>
      <c r="C3" s="16"/>
      <c r="D3" s="17">
        <f>SUM(G:G)</f>
        <v>52090.09</v>
      </c>
      <c r="E3" s="14" t="s">
        <v>4</v>
      </c>
      <c r="F3" s="15"/>
      <c r="G3" s="16"/>
      <c r="H3" s="17">
        <f>SUM(I:I)</f>
        <v>0</v>
      </c>
      <c r="I3" s="10"/>
    </row>
    <row r="4" spans="1:9" ht="15" customHeight="1" thickBot="1" x14ac:dyDescent="0.35">
      <c r="A4" s="18" t="s">
        <v>5</v>
      </c>
      <c r="B4" s="19">
        <v>0.06</v>
      </c>
      <c r="C4" s="20" t="s">
        <v>6</v>
      </c>
      <c r="D4" s="21">
        <f>ROUND($D$3*B4,2)</f>
        <v>3125.41</v>
      </c>
      <c r="E4" s="22" t="s">
        <v>7</v>
      </c>
      <c r="F4" s="2"/>
      <c r="G4" s="20" t="s">
        <v>6</v>
      </c>
      <c r="H4" s="21">
        <f>ROUND($H$3*F4,2)</f>
        <v>0</v>
      </c>
      <c r="I4" s="10"/>
    </row>
    <row r="5" spans="1:9" ht="15" thickBot="1" x14ac:dyDescent="0.35">
      <c r="A5" s="18" t="s">
        <v>8</v>
      </c>
      <c r="B5" s="19">
        <v>0.09</v>
      </c>
      <c r="C5" s="20" t="s">
        <v>9</v>
      </c>
      <c r="D5" s="21">
        <f>ROUND($D$3*B5,2)</f>
        <v>4688.1099999999997</v>
      </c>
      <c r="E5" s="22" t="s">
        <v>10</v>
      </c>
      <c r="F5" s="2"/>
      <c r="G5" s="20" t="s">
        <v>9</v>
      </c>
      <c r="H5" s="21">
        <f>ROUND($H$3*F5,2)</f>
        <v>0</v>
      </c>
      <c r="I5" s="10"/>
    </row>
    <row r="6" spans="1:9" ht="15" thickBot="1" x14ac:dyDescent="0.35">
      <c r="A6" s="23" t="s">
        <v>11</v>
      </c>
      <c r="B6" s="24"/>
      <c r="C6" s="25"/>
      <c r="D6" s="21">
        <f>SUM(D3,D4,D5)</f>
        <v>59903.61</v>
      </c>
      <c r="E6" s="23" t="s">
        <v>12</v>
      </c>
      <c r="F6" s="24"/>
      <c r="G6" s="25"/>
      <c r="H6" s="21">
        <f>SUM(H3,H4,H5)</f>
        <v>0</v>
      </c>
      <c r="I6" s="10"/>
    </row>
    <row r="7" spans="1:9" ht="15" thickBot="1" x14ac:dyDescent="0.35">
      <c r="A7" s="26" t="s">
        <v>13</v>
      </c>
      <c r="B7" s="27">
        <v>0.21</v>
      </c>
      <c r="C7" s="20" t="s">
        <v>14</v>
      </c>
      <c r="D7" s="21">
        <f>ROUND($D$6*B7,2)</f>
        <v>12579.76</v>
      </c>
      <c r="E7" s="28" t="s">
        <v>13</v>
      </c>
      <c r="F7" s="29">
        <f>B7</f>
        <v>0.21</v>
      </c>
      <c r="G7" s="20" t="s">
        <v>14</v>
      </c>
      <c r="H7" s="21">
        <f>ROUND($H$6*F7,2)</f>
        <v>0</v>
      </c>
      <c r="I7" s="10"/>
    </row>
    <row r="8" spans="1:9" ht="15" thickBot="1" x14ac:dyDescent="0.35">
      <c r="A8" s="30" t="s">
        <v>15</v>
      </c>
      <c r="B8" s="31"/>
      <c r="C8" s="32"/>
      <c r="D8" s="33">
        <f>SUM(D6:D7)</f>
        <v>72483.37</v>
      </c>
      <c r="E8" s="30" t="s">
        <v>16</v>
      </c>
      <c r="F8" s="31"/>
      <c r="G8" s="32"/>
      <c r="H8" s="33">
        <f>SUM(H6:H7)</f>
        <v>0</v>
      </c>
      <c r="I8" s="10"/>
    </row>
    <row r="9" spans="1:9" ht="15" thickBot="1" x14ac:dyDescent="0.35">
      <c r="A9" s="8"/>
      <c r="B9" s="8"/>
      <c r="C9" s="8"/>
      <c r="D9" s="8"/>
      <c r="E9" s="10"/>
      <c r="F9" s="10"/>
      <c r="G9" s="11"/>
      <c r="H9" s="8"/>
      <c r="I9" s="10"/>
    </row>
    <row r="10" spans="1:9" ht="15" thickBot="1" x14ac:dyDescent="0.35">
      <c r="A10" s="34"/>
      <c r="B10" s="8"/>
      <c r="C10" s="8"/>
      <c r="D10" s="8"/>
      <c r="E10" s="10"/>
      <c r="F10" s="35" t="s">
        <v>17</v>
      </c>
      <c r="G10" s="36"/>
      <c r="H10" s="35" t="s">
        <v>18</v>
      </c>
      <c r="I10" s="36"/>
    </row>
    <row r="11" spans="1:9" x14ac:dyDescent="0.3">
      <c r="A11" s="37" t="s">
        <v>19</v>
      </c>
      <c r="B11" s="37" t="s">
        <v>20</v>
      </c>
      <c r="C11" s="37" t="s">
        <v>21</v>
      </c>
      <c r="D11" s="37" t="s">
        <v>22</v>
      </c>
      <c r="E11" s="38" t="s">
        <v>23</v>
      </c>
      <c r="F11" s="38" t="s">
        <v>24</v>
      </c>
      <c r="G11" s="37" t="s">
        <v>25</v>
      </c>
      <c r="H11" s="37" t="s">
        <v>26</v>
      </c>
      <c r="I11" s="37" t="s">
        <v>27</v>
      </c>
    </row>
    <row r="12" spans="1:9" s="6" customFormat="1" x14ac:dyDescent="0.3">
      <c r="A12" s="39" t="s">
        <v>28</v>
      </c>
      <c r="B12" s="39" t="s">
        <v>33</v>
      </c>
      <c r="C12" s="39" t="s">
        <v>34</v>
      </c>
      <c r="D12" s="40"/>
      <c r="E12" s="41"/>
      <c r="F12" s="41"/>
      <c r="G12" s="42"/>
      <c r="H12" s="3"/>
      <c r="I12" s="43"/>
    </row>
    <row r="13" spans="1:9" s="6" customFormat="1" x14ac:dyDescent="0.3">
      <c r="A13" s="8" t="s">
        <v>29</v>
      </c>
      <c r="B13" s="44" t="s">
        <v>35</v>
      </c>
      <c r="C13" s="45" t="s">
        <v>47</v>
      </c>
      <c r="D13" s="8"/>
      <c r="E13" s="10"/>
      <c r="F13" s="41"/>
      <c r="G13" s="42"/>
      <c r="H13" s="3"/>
      <c r="I13" s="43"/>
    </row>
    <row r="14" spans="1:9" s="6" customFormat="1" ht="15.75" customHeight="1" x14ac:dyDescent="0.3">
      <c r="A14" s="8"/>
      <c r="B14" s="8" t="s">
        <v>50</v>
      </c>
      <c r="C14" s="34" t="s">
        <v>39</v>
      </c>
      <c r="D14" s="46" t="s">
        <v>38</v>
      </c>
      <c r="E14" s="47">
        <v>137</v>
      </c>
      <c r="F14" s="48">
        <v>44.72</v>
      </c>
      <c r="G14" s="42">
        <f>ROUND(E14*F14,2)</f>
        <v>6126.64</v>
      </c>
      <c r="H14" s="3"/>
      <c r="I14" s="43">
        <f>ROUND(E14*H14,2)</f>
        <v>0</v>
      </c>
    </row>
    <row r="15" spans="1:9" s="6" customFormat="1" ht="15.75" customHeight="1" x14ac:dyDescent="0.3">
      <c r="A15" s="39"/>
      <c r="B15" s="8" t="s">
        <v>51</v>
      </c>
      <c r="C15" s="34" t="s">
        <v>40</v>
      </c>
      <c r="D15" s="46" t="s">
        <v>41</v>
      </c>
      <c r="E15" s="47">
        <v>62</v>
      </c>
      <c r="F15" s="48">
        <v>66.349999999999994</v>
      </c>
      <c r="G15" s="42">
        <f>ROUND(E15*F15,2)</f>
        <v>4113.7</v>
      </c>
      <c r="H15" s="3"/>
      <c r="I15" s="43">
        <f>ROUND(E15*H15,2)</f>
        <v>0</v>
      </c>
    </row>
    <row r="16" spans="1:9" s="6" customFormat="1" x14ac:dyDescent="0.3">
      <c r="A16" s="8" t="s">
        <v>49</v>
      </c>
      <c r="B16" s="44" t="s">
        <v>48</v>
      </c>
      <c r="C16" s="45" t="s">
        <v>36</v>
      </c>
      <c r="D16" s="8"/>
      <c r="E16" s="10"/>
      <c r="F16" s="41"/>
      <c r="G16" s="42"/>
      <c r="H16" s="3"/>
      <c r="I16" s="43"/>
    </row>
    <row r="17" spans="1:9" s="6" customFormat="1" x14ac:dyDescent="0.3">
      <c r="A17" s="8"/>
      <c r="B17" s="8" t="s">
        <v>52</v>
      </c>
      <c r="C17" s="8" t="s">
        <v>37</v>
      </c>
      <c r="D17" s="46" t="s">
        <v>38</v>
      </c>
      <c r="E17" s="47">
        <v>50</v>
      </c>
      <c r="F17" s="48">
        <v>41.83</v>
      </c>
      <c r="G17" s="42">
        <f>ROUND(E17*F17,2)</f>
        <v>2091.5</v>
      </c>
      <c r="H17" s="3"/>
      <c r="I17" s="43">
        <f>ROUND(E17*H17,2)</f>
        <v>0</v>
      </c>
    </row>
    <row r="18" spans="1:9" s="6" customFormat="1" x14ac:dyDescent="0.3">
      <c r="A18" s="39"/>
      <c r="B18" s="8" t="s">
        <v>53</v>
      </c>
      <c r="C18" s="8" t="s">
        <v>42</v>
      </c>
      <c r="D18" s="46" t="s">
        <v>38</v>
      </c>
      <c r="E18" s="47">
        <v>62</v>
      </c>
      <c r="F18" s="48">
        <v>66.740000000000009</v>
      </c>
      <c r="G18" s="42">
        <f t="shared" ref="G18:G20" si="0">ROUND(E18*F18,2)</f>
        <v>4137.88</v>
      </c>
      <c r="H18" s="3"/>
      <c r="I18" s="43">
        <f>ROUND(E18*H18,2)</f>
        <v>0</v>
      </c>
    </row>
    <row r="19" spans="1:9" x14ac:dyDescent="0.3">
      <c r="A19" s="8"/>
      <c r="B19" s="8" t="s">
        <v>54</v>
      </c>
      <c r="C19" s="34" t="s">
        <v>43</v>
      </c>
      <c r="D19" s="46" t="s">
        <v>38</v>
      </c>
      <c r="E19" s="47">
        <v>56</v>
      </c>
      <c r="F19" s="48">
        <v>66.740000000000009</v>
      </c>
      <c r="G19" s="42">
        <f t="shared" si="0"/>
        <v>3737.44</v>
      </c>
      <c r="H19" s="3"/>
      <c r="I19" s="43">
        <f>ROUND(E19*H19,2)</f>
        <v>0</v>
      </c>
    </row>
    <row r="20" spans="1:9" x14ac:dyDescent="0.3">
      <c r="A20" s="8"/>
      <c r="B20" s="8" t="s">
        <v>55</v>
      </c>
      <c r="C20" s="34" t="s">
        <v>44</v>
      </c>
      <c r="D20" s="46" t="s">
        <v>38</v>
      </c>
      <c r="E20" s="47">
        <v>53</v>
      </c>
      <c r="F20" s="48">
        <v>41.83</v>
      </c>
      <c r="G20" s="42">
        <f t="shared" si="0"/>
        <v>2216.9899999999998</v>
      </c>
      <c r="H20" s="3"/>
      <c r="I20" s="43">
        <f t="shared" ref="I20:I21" si="1">ROUND(E20*H20,2)</f>
        <v>0</v>
      </c>
    </row>
    <row r="21" spans="1:9" x14ac:dyDescent="0.3">
      <c r="A21" s="39"/>
      <c r="B21" s="8" t="s">
        <v>56</v>
      </c>
      <c r="C21" s="8" t="s">
        <v>45</v>
      </c>
      <c r="D21" s="46" t="s">
        <v>38</v>
      </c>
      <c r="E21" s="47">
        <v>188</v>
      </c>
      <c r="F21" s="48">
        <v>42.13</v>
      </c>
      <c r="G21" s="42">
        <f>ROUND(E21*F21,2)</f>
        <v>7920.44</v>
      </c>
      <c r="H21" s="3"/>
      <c r="I21" s="43">
        <f t="shared" si="1"/>
        <v>0</v>
      </c>
    </row>
    <row r="22" spans="1:9" x14ac:dyDescent="0.3">
      <c r="A22" s="8"/>
      <c r="B22" s="8" t="s">
        <v>57</v>
      </c>
      <c r="C22" s="8" t="s">
        <v>46</v>
      </c>
      <c r="D22" s="46" t="s">
        <v>38</v>
      </c>
      <c r="E22" s="47">
        <v>350</v>
      </c>
      <c r="F22" s="48">
        <v>62.13</v>
      </c>
      <c r="G22" s="42">
        <f t="shared" ref="G22" si="2">ROUND(E22*F22,2)</f>
        <v>21745.5</v>
      </c>
      <c r="H22" s="3"/>
      <c r="I22" s="43">
        <f>ROUND(E22*H22,2)</f>
        <v>0</v>
      </c>
    </row>
    <row r="24" spans="1:9" x14ac:dyDescent="0.3">
      <c r="A24" s="7"/>
    </row>
  </sheetData>
  <sheetProtection algorithmName="SHA-512" hashValue="edGgqJ7CpmRuuXDbE8+zY8F63/L3gD+f5/EWfs/ChNodMfKO8Xhrw9DnmRLaJA65tKO1ctwoDMcTq6HoQDlwqQ==" saltValue="ikvUphVF0twgQLrBu3a3R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2024-11-25T12:30:30Z</dcterms:created>
  <dcterms:modified xsi:type="dcterms:W3CDTF">2024-11-25T12:32:00Z</dcterms:modified>
  <cp:category/>
  <cp:contentStatus/>
</cp:coreProperties>
</file>