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560\Documents\Solicitudes\6000011949_SeS_Asesoramiento Ley PRL\1. Vb Pliegos\Obsoletos\v1.09\"/>
    </mc:Choice>
  </mc:AlternateContent>
  <xr:revisionPtr revIDLastSave="0" documentId="13_ncr:1_{C4BDF3EC-21F8-45F6-854E-A26D7C6C023A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G13" i="1"/>
  <c r="D3" i="1" l="1"/>
  <c r="I17" i="1"/>
  <c r="G17" i="1"/>
  <c r="I14" i="1"/>
  <c r="I15" i="1"/>
  <c r="I16" i="1"/>
  <c r="I18" i="1"/>
  <c r="I19" i="1"/>
  <c r="I20" i="1"/>
  <c r="G14" i="1"/>
  <c r="G15" i="1"/>
  <c r="G16" i="1"/>
  <c r="G18" i="1"/>
  <c r="G19" i="1"/>
  <c r="G20" i="1"/>
  <c r="F7" i="1"/>
  <c r="H3" i="1" l="1"/>
  <c r="H5" i="1" s="1"/>
  <c r="D4" i="1"/>
  <c r="H4" i="1" l="1"/>
  <c r="H6" i="1" s="1"/>
  <c r="H7" i="1" s="1"/>
  <c r="H8" i="1" s="1"/>
  <c r="D5" i="1"/>
  <c r="D6" i="1" s="1"/>
  <c r="D7" i="1" l="1"/>
  <c r="D8" i="1" s="1"/>
</calcChain>
</file>

<file path=xl/sharedStrings.xml><?xml version="1.0" encoding="utf-8"?>
<sst xmlns="http://schemas.openxmlformats.org/spreadsheetml/2006/main" count="61" uniqueCount="50">
  <si>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</si>
  <si>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</si>
  <si>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</si>
  <si>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</si>
  <si>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</si>
  <si>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</si>
  <si>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</si>
  <si>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</si>
  <si>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</si>
  <si>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</si>
  <si>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</si>
  <si>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</si>
  <si>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</si>
  <si>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</si>
  <si>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</si>
  <si>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</si>
  <si>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</si>
  <si>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</si>
  <si>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</si>
  <si>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</si>
  <si>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</si>
  <si>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</si>
  <si>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</si>
  <si>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</si>
  <si>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</si>
  <si>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</si>
  <si>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</si>
  <si>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</si>
  <si>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</si>
  <si>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</si>
  <si>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Asesoramiento y Seguimiento de la Ley de PRL</t>
  </si>
  <si>
    <t>Tipo 1</t>
  </si>
  <si>
    <t xml:space="preserve">Respuesta a consulta de nivel ordinario sin informe 
</t>
  </si>
  <si>
    <t>un</t>
  </si>
  <si>
    <t>Tipo 2</t>
  </si>
  <si>
    <t xml:space="preserve">Respuesta a consulta de nivel ordinario con nota o informe breve.
</t>
  </si>
  <si>
    <t>Tipo 3</t>
  </si>
  <si>
    <t xml:space="preserve">Elaboración de informe especializado de asesoramiento técnico- jurídico complejo , con informe detallado específico 
</t>
  </si>
  <si>
    <t>Tipo 4</t>
  </si>
  <si>
    <t xml:space="preserve">Elaboración de informe técnico- jurídico y/o propuesta alegaciones o recursos en procedimientos sancionadores (actas y recargo) tipificados como leves 
</t>
  </si>
  <si>
    <t>Tipo 5</t>
  </si>
  <si>
    <t xml:space="preserve">Elaboración de informe técnico- jurídico y/o propuesta alegaciones o recursos en procedimientos sancionadores (actas y recargo) tipificados como graves. 
</t>
  </si>
  <si>
    <t>Tipo 6</t>
  </si>
  <si>
    <t xml:space="preserve">Elaboración de informe técnico- jurídico y/o propuesta de alegaciones, requerimientos o recursos en procedimientos sancionadores (actas y recargo) tipificados como muy graves y/o que se correspondan con accidentes mortales.
</t>
  </si>
  <si>
    <t>Tipo 7</t>
  </si>
  <si>
    <t>Impartición taller 3 horas</t>
  </si>
  <si>
    <t>Tipo 8</t>
  </si>
  <si>
    <t>Informe de periciales y ratificación</t>
  </si>
  <si>
    <t>Presupuesto de ejecución material</t>
  </si>
  <si>
    <t>Presupuesto ejecución material ofertado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</si>
</sst>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4" fontId="0" fillId="4" borderId="0" xfId="0" applyNumberFormat="1" applyFill="1"/>
    <xf numFmtId="49" fontId="3" fillId="0" borderId="0" xfId="0" applyNumberFormat="1" applyFont="1" applyAlignment="1">
      <alignment vertical="center"/>
    </xf>
    <xf numFmtId="4" fontId="3" fillId="4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3" fontId="3" fillId="0" borderId="3" xfId="0" applyNumberFormat="1" applyFont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0"/>
  <sheetViews>
    <sheetView tabSelected="1" zoomScale="70" zoomScaleNormal="70" workbookViewId="0">
      <selection activeCell="M15" sqref="M1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32">
        <v>1</v>
      </c>
    </row>
    <row r="3" spans="1:9" ht="15" customHeight="1" thickBot="1" x14ac:dyDescent="0.35">
      <c r="A3" s="35" t="s">
        <v>3</v>
      </c>
      <c r="B3" s="36"/>
      <c r="C3" s="37"/>
      <c r="D3" s="8">
        <f>SUM(G$13:G$1048576)</f>
        <v>43478.26</v>
      </c>
      <c r="E3" s="35" t="s">
        <v>4</v>
      </c>
      <c r="F3" s="36"/>
      <c r="G3" s="37"/>
      <c r="H3" s="8">
        <f>SUM(I:I)</f>
        <v>0</v>
      </c>
    </row>
    <row r="4" spans="1:9" ht="15" customHeight="1" thickBot="1" x14ac:dyDescent="0.35">
      <c r="A4" s="28" t="s">
        <v>5</v>
      </c>
      <c r="B4" s="29">
        <v>0.06</v>
      </c>
      <c r="C4" s="9" t="s">
        <v>6</v>
      </c>
      <c r="D4" s="10">
        <f>ROUND($D$3*B4,2)</f>
        <v>2608.6999999999998</v>
      </c>
      <c r="E4" s="11" t="s">
        <v>7</v>
      </c>
      <c r="F4" s="2"/>
      <c r="G4" s="9" t="s">
        <v>6</v>
      </c>
      <c r="H4" s="10">
        <f>ROUND($H$3*F4,2)</f>
        <v>0</v>
      </c>
    </row>
    <row r="5" spans="1:9" ht="15" thickBot="1" x14ac:dyDescent="0.35">
      <c r="A5" s="28" t="s">
        <v>8</v>
      </c>
      <c r="B5" s="29">
        <v>0.09</v>
      </c>
      <c r="C5" s="9" t="s">
        <v>9</v>
      </c>
      <c r="D5" s="10">
        <f>ROUND($D$3*B5,2)</f>
        <v>3913.04</v>
      </c>
      <c r="E5" s="11" t="s">
        <v>10</v>
      </c>
      <c r="F5" s="2"/>
      <c r="G5" s="9" t="s">
        <v>9</v>
      </c>
      <c r="H5" s="10">
        <f>ROUND($H$3*F5,2)</f>
        <v>0</v>
      </c>
    </row>
    <row r="6" spans="1:9" ht="15" thickBot="1" x14ac:dyDescent="0.35">
      <c r="A6" s="38" t="s">
        <v>11</v>
      </c>
      <c r="B6" s="39"/>
      <c r="C6" s="40"/>
      <c r="D6" s="10">
        <f>SUM(D3,D4,D5)</f>
        <v>50000</v>
      </c>
      <c r="E6" s="38" t="s">
        <v>12</v>
      </c>
      <c r="F6" s="39"/>
      <c r="G6" s="40"/>
      <c r="H6" s="10">
        <f>SUM(H3,H4,H5)</f>
        <v>0</v>
      </c>
    </row>
    <row r="7" spans="1:9" ht="15" thickBot="1" x14ac:dyDescent="0.35">
      <c r="A7" s="30" t="s">
        <v>13</v>
      </c>
      <c r="B7" s="31">
        <v>0.21</v>
      </c>
      <c r="C7" s="9" t="s">
        <v>14</v>
      </c>
      <c r="D7" s="10">
        <f>ROUND($D$6*B7,2)</f>
        <v>10500</v>
      </c>
      <c r="E7" s="12" t="s">
        <v>13</v>
      </c>
      <c r="F7" s="13">
        <f>B7</f>
        <v>0.21</v>
      </c>
      <c r="G7" s="9" t="s">
        <v>14</v>
      </c>
      <c r="H7" s="10">
        <f>ROUND($H$6*F7,2)</f>
        <v>0</v>
      </c>
    </row>
    <row r="8" spans="1:9" ht="15" thickBot="1" x14ac:dyDescent="0.35">
      <c r="A8" s="41" t="s">
        <v>15</v>
      </c>
      <c r="B8" s="42"/>
      <c r="C8" s="43"/>
      <c r="D8" s="14">
        <f>SUM(D6:D7)</f>
        <v>60500</v>
      </c>
      <c r="E8" s="41" t="s">
        <v>16</v>
      </c>
      <c r="F8" s="42"/>
      <c r="G8" s="43"/>
      <c r="H8" s="14">
        <f>SUM(H6:H7)</f>
        <v>0</v>
      </c>
    </row>
    <row r="9" spans="1:9" ht="15" thickBot="1" x14ac:dyDescent="0.35"/>
    <row r="10" spans="1:9" ht="15" thickBot="1" x14ac:dyDescent="0.35">
      <c r="A10" s="15"/>
      <c r="F10" s="33" t="s">
        <v>48</v>
      </c>
      <c r="G10" s="34"/>
      <c r="H10" s="33" t="s">
        <v>49</v>
      </c>
      <c r="I10" s="34"/>
    </row>
    <row r="11" spans="1:9" x14ac:dyDescent="0.3">
      <c r="A11" s="16" t="s">
        <v>17</v>
      </c>
      <c r="B11" s="16" t="s">
        <v>18</v>
      </c>
      <c r="C11" s="16" t="s">
        <v>19</v>
      </c>
      <c r="D11" s="16" t="s">
        <v>20</v>
      </c>
      <c r="E11" s="17" t="s">
        <v>21</v>
      </c>
      <c r="F11" s="17" t="s">
        <v>22</v>
      </c>
      <c r="G11" s="16" t="s">
        <v>23</v>
      </c>
      <c r="H11" s="16" t="s">
        <v>24</v>
      </c>
      <c r="I11" s="16" t="s">
        <v>25</v>
      </c>
    </row>
    <row r="12" spans="1:9" s="18" customFormat="1" ht="28.8" x14ac:dyDescent="0.3">
      <c r="A12" s="21" t="s">
        <v>26</v>
      </c>
      <c r="B12" s="21"/>
      <c r="C12" s="19" t="s">
        <v>30</v>
      </c>
      <c r="D12" s="22"/>
      <c r="E12" s="23"/>
      <c r="F12" s="24"/>
      <c r="G12" s="24"/>
      <c r="H12" s="24"/>
      <c r="I12" s="24"/>
    </row>
    <row r="13" spans="1:9" s="18" customFormat="1" ht="43.2" x14ac:dyDescent="0.3">
      <c r="A13" s="21"/>
      <c r="B13" s="26" t="s">
        <v>31</v>
      </c>
      <c r="C13" s="19" t="s">
        <v>32</v>
      </c>
      <c r="D13" s="20" t="s">
        <v>33</v>
      </c>
      <c r="E13" s="5">
        <v>9</v>
      </c>
      <c r="F13" s="5">
        <v>106.1</v>
      </c>
      <c r="G13" s="25">
        <f t="shared" ref="G13:G20" si="0">ROUND(E13*F13,2)</f>
        <v>954.9</v>
      </c>
      <c r="H13" s="3"/>
      <c r="I13" s="27">
        <f t="shared" ref="I13:I20" si="1">ROUND(E13*H13,2)</f>
        <v>0</v>
      </c>
    </row>
    <row r="14" spans="1:9" s="18" customFormat="1" ht="43.2" x14ac:dyDescent="0.3">
      <c r="A14" s="21"/>
      <c r="B14" s="26" t="s">
        <v>34</v>
      </c>
      <c r="C14" s="19" t="s">
        <v>35</v>
      </c>
      <c r="D14" s="20" t="s">
        <v>33</v>
      </c>
      <c r="E14" s="5">
        <v>5</v>
      </c>
      <c r="F14" s="5">
        <v>434.78</v>
      </c>
      <c r="G14" s="25">
        <f t="shared" si="0"/>
        <v>2173.9</v>
      </c>
      <c r="H14" s="3"/>
      <c r="I14" s="27">
        <f t="shared" si="1"/>
        <v>0</v>
      </c>
    </row>
    <row r="15" spans="1:9" s="18" customFormat="1" ht="72" x14ac:dyDescent="0.3">
      <c r="A15" s="21"/>
      <c r="B15" s="26" t="s">
        <v>36</v>
      </c>
      <c r="C15" s="19" t="s">
        <v>37</v>
      </c>
      <c r="D15" s="20" t="s">
        <v>33</v>
      </c>
      <c r="E15" s="5">
        <v>4</v>
      </c>
      <c r="F15" s="5">
        <v>1130.44</v>
      </c>
      <c r="G15" s="25">
        <f t="shared" si="0"/>
        <v>4521.76</v>
      </c>
      <c r="H15" s="3"/>
      <c r="I15" s="27">
        <f t="shared" si="1"/>
        <v>0</v>
      </c>
    </row>
    <row r="16" spans="1:9" s="18" customFormat="1" ht="86.4" x14ac:dyDescent="0.3">
      <c r="A16" s="21"/>
      <c r="B16" s="26" t="s">
        <v>38</v>
      </c>
      <c r="C16" s="19" t="s">
        <v>39</v>
      </c>
      <c r="D16" s="20" t="s">
        <v>33</v>
      </c>
      <c r="E16" s="5">
        <v>4</v>
      </c>
      <c r="F16" s="5">
        <v>652.16999999999996</v>
      </c>
      <c r="G16" s="25">
        <f t="shared" si="0"/>
        <v>2608.6799999999998</v>
      </c>
      <c r="H16" s="3"/>
      <c r="I16" s="27">
        <f t="shared" si="1"/>
        <v>0</v>
      </c>
    </row>
    <row r="17" spans="1:9" s="18" customFormat="1" ht="86.4" x14ac:dyDescent="0.3">
      <c r="A17" s="21"/>
      <c r="B17" s="26" t="s">
        <v>40</v>
      </c>
      <c r="C17" s="19" t="s">
        <v>41</v>
      </c>
      <c r="D17" s="20" t="s">
        <v>33</v>
      </c>
      <c r="E17" s="5">
        <v>4</v>
      </c>
      <c r="F17" s="5">
        <v>1130.43</v>
      </c>
      <c r="G17" s="25">
        <f t="shared" si="0"/>
        <v>4521.72</v>
      </c>
      <c r="H17" s="3"/>
      <c r="I17" s="27">
        <f t="shared" si="1"/>
        <v>0</v>
      </c>
    </row>
    <row r="18" spans="1:9" s="18" customFormat="1" ht="115.2" x14ac:dyDescent="0.3">
      <c r="A18"/>
      <c r="B18" s="26" t="s">
        <v>42</v>
      </c>
      <c r="C18" s="19" t="s">
        <v>43</v>
      </c>
      <c r="D18" s="20" t="s">
        <v>33</v>
      </c>
      <c r="E18" s="5">
        <v>2</v>
      </c>
      <c r="F18" s="5">
        <v>1304.3499999999999</v>
      </c>
      <c r="G18" s="25">
        <f t="shared" si="0"/>
        <v>2608.6999999999998</v>
      </c>
      <c r="H18" s="3"/>
      <c r="I18" s="27">
        <f t="shared" si="1"/>
        <v>0</v>
      </c>
    </row>
    <row r="19" spans="1:9" s="18" customFormat="1" x14ac:dyDescent="0.3">
      <c r="A19"/>
      <c r="B19" s="26" t="s">
        <v>44</v>
      </c>
      <c r="C19" s="19" t="s">
        <v>45</v>
      </c>
      <c r="D19" s="20" t="s">
        <v>33</v>
      </c>
      <c r="E19" s="5">
        <v>40</v>
      </c>
      <c r="F19" s="5">
        <v>434.78</v>
      </c>
      <c r="G19" s="25">
        <f t="shared" si="0"/>
        <v>17391.2</v>
      </c>
      <c r="H19" s="3"/>
      <c r="I19" s="27">
        <f t="shared" si="1"/>
        <v>0</v>
      </c>
    </row>
    <row r="20" spans="1:9" s="18" customFormat="1" x14ac:dyDescent="0.3">
      <c r="A20"/>
      <c r="B20" s="26" t="s">
        <v>46</v>
      </c>
      <c r="C20" s="19" t="s">
        <v>47</v>
      </c>
      <c r="D20" s="20" t="s">
        <v>33</v>
      </c>
      <c r="E20" s="5">
        <v>2</v>
      </c>
      <c r="F20" s="5">
        <v>4348.7</v>
      </c>
      <c r="G20" s="25">
        <f t="shared" si="0"/>
        <v>8697.4</v>
      </c>
      <c r="H20" s="3"/>
      <c r="I20" s="27">
        <f t="shared" si="1"/>
        <v>0</v>
      </c>
    </row>
  </sheetData>
  <sheetProtection algorithmName="SHA-512" hashValue="3xqOSn3WB8XnzEnt0xkJ7Ij0zv2cJnr8AIB6dkKBsD5D0Ox7e6eiEddav9D7hGU3FJRmFifwWrhuLfZosgGOjA==" saltValue="3gyxGYwhl8WF26O7lAr1b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/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27</v>
      </c>
    </row>
    <row r="2" spans="1:2" ht="15" thickBot="1" x14ac:dyDescent="0.35">
      <c r="A2" s="45"/>
      <c r="B2" s="1" t="s">
        <v>28</v>
      </c>
    </row>
    <row r="3" spans="1:2" ht="15" thickBot="1" x14ac:dyDescent="0.35">
      <c r="A3" s="44"/>
      <c r="B3" s="1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http://www.w3.org/XML/1998/namespace"/>
    <ds:schemaRef ds:uri="http://schemas.microsoft.com/office/infopath/2007/PartnerControls"/>
    <ds:schemaRef ds:uri="http://purl.org/dc/terms/"/>
    <ds:schemaRef ds:uri="4fd46784-a323-4a13-9ce7-d880620db668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2025-02-07T12:29:27Z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