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CFAFFCF8-3FF2-43D9-BA04-861593D2E32E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2" i="1" l="1"/>
  <c r="G32" i="1"/>
  <c r="I31" i="1"/>
  <c r="G31" i="1"/>
  <c r="I30" i="1"/>
  <c r="G30" i="1"/>
  <c r="I29" i="1"/>
  <c r="G29" i="1"/>
  <c r="I28" i="1"/>
  <c r="G28" i="1"/>
  <c r="I27" i="1"/>
  <c r="G27" i="1"/>
  <c r="G16" i="1"/>
  <c r="G15" i="1"/>
  <c r="I14" i="1"/>
  <c r="G14" i="1"/>
  <c r="I19" i="1"/>
  <c r="G19" i="1"/>
  <c r="I18" i="1"/>
  <c r="G18" i="1"/>
  <c r="I17" i="1"/>
  <c r="G17" i="1"/>
  <c r="I16" i="1" l="1"/>
  <c r="I15" i="1"/>
  <c r="G26" i="1" l="1"/>
  <c r="I26" i="1"/>
  <c r="I20" i="1"/>
  <c r="I21" i="1"/>
  <c r="I24" i="1"/>
  <c r="I25" i="1"/>
  <c r="G20" i="1"/>
  <c r="G21" i="1"/>
  <c r="G24" i="1"/>
  <c r="G25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<sst xmlns="http://schemas.openxmlformats.org/spreadsheetml/2006/main" count="95" uniqueCount="77">
  <si>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</si>
  <si>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</si>
  <si>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</si>
  <si>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</si>
  <si>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</si>
  <si>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</si>
  <si>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</si>
  <si>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</si>
  <si>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</si>
  <si>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</si>
  <si>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</si>
  <si>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</si>
  <si>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</si>
  <si>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</si>
  <si>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</si>
  <si>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</si>
  <si>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</si>
  <si>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</si>
  <si>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</si>
  <si>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</si>
  <si>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</si>
  <si>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</si>
  <si>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</si>
  <si>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</si>
  <si>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</si>
  <si>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</si>
  <si>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</si>
  <si>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</si>
  <si>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</si>
  <si>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</si>
  <si>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</si>
  <si>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</si>
  <si>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</si>
  <si>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</si>
  <si>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SERVICIOS DE APOYO</t>
  </si>
  <si>
    <t>Hora diurna de Técnicos operarios de campo</t>
  </si>
  <si>
    <t>Hora diurna de Formador</t>
  </si>
  <si>
    <t>Jornada nocturna de Técnicos operarios de campo</t>
  </si>
  <si>
    <t>Jornada nocturna de Formador</t>
  </si>
  <si>
    <t xml:space="preserve">Hora diurna de Técnico especialista control e integración de SSEE y Centros de tracción ferroviaria </t>
  </si>
  <si>
    <t xml:space="preserve">Jornada nocturna de Técnico especialista control e integración de SSEE y Centros de tracción ferroviaria </t>
  </si>
  <si>
    <t>hr</t>
  </si>
  <si>
    <t>ud</t>
  </si>
  <si>
    <t>jornada</t>
  </si>
  <si>
    <t>SUMINISTRO DE EQUIPOS</t>
  </si>
  <si>
    <t>Controlador Modicon M221 con Ethernet 16 ES de tipo relé (Código: TM221CE16R)</t>
  </si>
  <si>
    <t>Cartucho m221c 2e temperatura (Código: TMC2TI2)</t>
  </si>
  <si>
    <t>Cartucho m221 de 2 salidas analógicas de tensión (Código: TMC2AQ2V)</t>
  </si>
  <si>
    <t>Modicon TM3 - Módulo TM3 - 8 entradas analógicas (Código: TM3AI8)</t>
  </si>
  <si>
    <t>M340,Com,RTU IEC-DNP3 (Código: BMXNOR0200H)</t>
  </si>
  <si>
    <t>Módulo Modbus Plus Proxy para Modicon M340 PLC (Código: TCSEGDB23F24FA)</t>
  </si>
  <si>
    <t>PLC Modicon M580 (Código: BMEP581020)</t>
  </si>
  <si>
    <t>Switch Gestionado HIRSCHMAN (Código: RSB20-0800M2M2 SAABHH05.3.06)</t>
  </si>
  <si>
    <t>Relé de protección CC Citracc (Código: VPU-DC)</t>
  </si>
  <si>
    <t xml:space="preserve">Sobrecostes Trabajo planificado en  fin de semana de Técnico especialista control e integración de SSEE y Centros de tracción ferroviaria </t>
  </si>
  <si>
    <t xml:space="preserve">Sobrecostes Trabajo urgente en fin de semana de Técnico especialista control e integración de SSEE y Centros de tracción ferroviaria </t>
  </si>
  <si>
    <t>T1</t>
  </si>
  <si>
    <t>T1.1</t>
  </si>
  <si>
    <t>P1</t>
  </si>
  <si>
    <t>P2</t>
  </si>
  <si>
    <t>P3</t>
  </si>
  <si>
    <t>P4</t>
  </si>
  <si>
    <t>P5</t>
  </si>
  <si>
    <t>P6</t>
  </si>
  <si>
    <t>P7</t>
  </si>
  <si>
    <t>P8</t>
  </si>
  <si>
    <t>T1.2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</si>
  <si>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</si>
  <si>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</si>
  <si>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</si>
  <si>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</si>
  <si>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</si>
  <si>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</si>
  <si>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</si>
  <si>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</si>
  <si>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</si>
  <si>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 xml:space="preserve">SERVICIO DE APOYO AL MANTENIMIENTO Y SOPORTE TÉCNICO AL CONTROL, MEDIDA Y PROTECCIÓN DE INSTALACIONES DE ENERGÍA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</si>
</sst>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3" fillId="6" borderId="0" xfId="0" applyFont="1" applyFill="1"/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4" fillId="0" borderId="0" xfId="0" applyNumberFormat="1" applyFont="1"/>
    <xf numFmtId="4" fontId="4" fillId="0" borderId="0" xfId="0" applyNumberFormat="1" applyFont="1"/>
    <xf numFmtId="0" fontId="5" fillId="0" borderId="0" xfId="0" applyFont="1"/>
    <xf numFmtId="49" fontId="3" fillId="0" borderId="0" xfId="0" applyNumberFormat="1" applyFont="1"/>
    <xf numFmtId="1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1" fontId="4" fillId="0" borderId="0" xfId="0" applyNumberFormat="1" applyFont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B6862295-9066-48E7-B910-B7704FE4484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32"/>
  <sheetViews>
    <sheetView showGridLines="0" tabSelected="1" topLeftCell="C1" zoomScaleNormal="100" workbookViewId="0">
      <selection activeCell="F11" sqref="F11"/>
    </sheetView>
  </sheetViews>
  <sheetFormatPr baseColWidth="10" defaultColWidth="11.42578125" defaultRowHeight="15" x14ac:dyDescent="0.25"/>
  <cols>
    <col min="1" max="1" width="24" customWidth="1"/>
    <col min="2" max="2" width="12.140625" bestFit="1" customWidth="1"/>
    <col min="3" max="3" width="119.140625" customWidth="1"/>
    <col min="4" max="4" width="18.7109375" customWidth="1"/>
    <col min="5" max="5" width="30.42578125" style="6" customWidth="1"/>
    <col min="6" max="6" width="18" style="6" bestFit="1" customWidth="1"/>
    <col min="7" max="7" width="22.5703125" style="7" customWidth="1"/>
    <col min="8" max="8" width="19.7109375" bestFit="1" customWidth="1"/>
    <col min="9" max="9" width="18.7109375" style="6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5" t="s">
        <v>0</v>
      </c>
      <c r="H1" s="5" t="s">
        <v>1</v>
      </c>
    </row>
    <row r="2" spans="1:9" ht="15.75" thickBot="1" x14ac:dyDescent="0.3">
      <c r="A2" s="8" t="s">
        <v>2</v>
      </c>
      <c r="B2" s="9">
        <v>1</v>
      </c>
    </row>
    <row r="3" spans="1:9" ht="15" customHeight="1" thickBot="1" x14ac:dyDescent="0.3">
      <c r="A3" s="35" t="s">
        <v>3</v>
      </c>
      <c r="B3" s="36"/>
      <c r="C3" s="37"/>
      <c r="D3" s="10">
        <f>SUM(G:G)</f>
        <v>408097.84</v>
      </c>
      <c r="E3" s="35" t="s">
        <v>4</v>
      </c>
      <c r="F3" s="36"/>
      <c r="G3" s="37"/>
      <c r="H3" s="10">
        <f>SUM(I:I)</f>
        <v>0</v>
      </c>
    </row>
    <row r="4" spans="1:9" ht="15" customHeight="1" thickBot="1" x14ac:dyDescent="0.3">
      <c r="A4" s="11" t="s">
        <v>5</v>
      </c>
      <c r="B4" s="12">
        <v>0.06</v>
      </c>
      <c r="C4" s="13" t="s">
        <v>6</v>
      </c>
      <c r="D4" s="14">
        <f>ROUND($D$3*B4,2)</f>
        <v>24485.87</v>
      </c>
      <c r="E4" s="15" t="s">
        <v>7</v>
      </c>
      <c r="F4" s="2">
        <v>0</v>
      </c>
      <c r="G4" s="13" t="s">
        <v>6</v>
      </c>
      <c r="H4" s="14">
        <f>ROUND($H$3*F4,2)</f>
        <v>0</v>
      </c>
    </row>
    <row r="5" spans="1:9" ht="15.75" thickBot="1" x14ac:dyDescent="0.3">
      <c r="A5" s="11" t="s">
        <v>8</v>
      </c>
      <c r="B5" s="12">
        <v>0.09</v>
      </c>
      <c r="C5" s="13" t="s">
        <v>9</v>
      </c>
      <c r="D5" s="14">
        <f>ROUND($D$3*B5,2)</f>
        <v>36728.81</v>
      </c>
      <c r="E5" s="15" t="s">
        <v>10</v>
      </c>
      <c r="F5" s="2">
        <v>0</v>
      </c>
      <c r="G5" s="13" t="s">
        <v>9</v>
      </c>
      <c r="H5" s="14">
        <f>ROUND($H$3*F5,2)</f>
        <v>0</v>
      </c>
    </row>
    <row r="6" spans="1:9" ht="15.75" thickBot="1" x14ac:dyDescent="0.3">
      <c r="A6" s="38" t="s">
        <v>11</v>
      </c>
      <c r="B6" s="39"/>
      <c r="C6" s="40"/>
      <c r="D6" s="14">
        <f>SUM(D3,D4,D5)</f>
        <v>469312.52</v>
      </c>
      <c r="E6" s="38" t="s">
        <v>12</v>
      </c>
      <c r="F6" s="39"/>
      <c r="G6" s="40"/>
      <c r="H6" s="14">
        <f>SUM(H3,H4,H5)</f>
        <v>0</v>
      </c>
    </row>
    <row r="7" spans="1:9" ht="15.75" thickBot="1" x14ac:dyDescent="0.3">
      <c r="A7" s="16" t="s">
        <v>13</v>
      </c>
      <c r="B7" s="17">
        <v>0.21</v>
      </c>
      <c r="C7" s="13" t="s">
        <v>14</v>
      </c>
      <c r="D7" s="14">
        <f>ROUND($D$6*B7,2)</f>
        <v>98555.63</v>
      </c>
      <c r="E7" s="18" t="s">
        <v>13</v>
      </c>
      <c r="F7" s="19">
        <f>B7</f>
        <v>0.21</v>
      </c>
      <c r="G7" s="13" t="s">
        <v>14</v>
      </c>
      <c r="H7" s="14">
        <f>ROUND($H$6*F7,2)</f>
        <v>0</v>
      </c>
    </row>
    <row r="8" spans="1:9" ht="15.75" thickBot="1" x14ac:dyDescent="0.3">
      <c r="A8" s="41" t="s">
        <v>15</v>
      </c>
      <c r="B8" s="42"/>
      <c r="C8" s="43"/>
      <c r="D8" s="20">
        <f>SUM(D6:D7)</f>
        <v>567868.15</v>
      </c>
      <c r="E8" s="41" t="s">
        <v>16</v>
      </c>
      <c r="F8" s="42"/>
      <c r="G8" s="43"/>
      <c r="H8" s="20">
        <f>SUM(H6:H7)</f>
        <v>0</v>
      </c>
    </row>
    <row r="9" spans="1:9" ht="15.75" thickBot="1" x14ac:dyDescent="0.3"/>
    <row r="10" spans="1:9" ht="15.75" thickBot="1" x14ac:dyDescent="0.3">
      <c r="A10" s="21"/>
      <c r="F10" s="33" t="s">
        <v>17</v>
      </c>
      <c r="G10" s="34"/>
      <c r="H10" s="33" t="s">
        <v>18</v>
      </c>
      <c r="I10" s="34"/>
    </row>
    <row r="11" spans="1:9" x14ac:dyDescent="0.25">
      <c r="A11" s="22" t="s">
        <v>19</v>
      </c>
      <c r="B11" s="22" t="s">
        <v>20</v>
      </c>
      <c r="C11" s="22" t="s">
        <v>21</v>
      </c>
      <c r="D11" s="22" t="s">
        <v>22</v>
      </c>
      <c r="E11" s="23" t="s">
        <v>23</v>
      </c>
      <c r="F11" s="23" t="s">
        <v>24</v>
      </c>
      <c r="G11" s="22" t="s">
        <v>25</v>
      </c>
      <c r="H11" s="22" t="s">
        <v>26</v>
      </c>
      <c r="I11" s="22" t="s">
        <v>27</v>
      </c>
    </row>
    <row r="12" spans="1:9" s="26" customFormat="1" x14ac:dyDescent="0.25">
      <c r="A12" s="24" t="s">
        <v>28</v>
      </c>
      <c r="B12" s="24" t="s">
        <v>56</v>
      </c>
      <c r="C12" s="24" t="s">
        <v>76</v>
      </c>
      <c r="D12" s="24"/>
      <c r="E12" s="25"/>
      <c r="F12" s="25"/>
      <c r="G12" s="25"/>
      <c r="H12" s="25"/>
      <c r="I12" s="25"/>
    </row>
    <row r="13" spans="1:9" s="26" customFormat="1" x14ac:dyDescent="0.25">
      <c r="A13" s="24" t="s">
        <v>29</v>
      </c>
      <c r="B13" s="24" t="s">
        <v>57</v>
      </c>
      <c r="C13" s="24" t="s">
        <v>34</v>
      </c>
      <c r="D13" s="24"/>
      <c r="E13" s="25"/>
      <c r="F13" s="25"/>
      <c r="G13" s="25"/>
      <c r="H13" s="25"/>
      <c r="I13" s="25"/>
    </row>
    <row r="14" spans="1:9" x14ac:dyDescent="0.25">
      <c r="A14" s="27"/>
      <c r="B14" s="27" t="s">
        <v>58</v>
      </c>
      <c r="C14" s="27" t="s">
        <v>39</v>
      </c>
      <c r="D14" s="28" t="s">
        <v>41</v>
      </c>
      <c r="E14" s="29">
        <v>1600</v>
      </c>
      <c r="F14" s="29">
        <v>138</v>
      </c>
      <c r="G14" s="30">
        <f t="shared" ref="G14:G16" si="0">ROUND(E14*F14,2)</f>
        <v>220800</v>
      </c>
      <c r="H14" s="3"/>
      <c r="I14" s="31">
        <f t="shared" ref="I14:I16" si="1">ROUND(E14*H14,2)</f>
        <v>0</v>
      </c>
    </row>
    <row r="15" spans="1:9" x14ac:dyDescent="0.25">
      <c r="A15" s="27"/>
      <c r="B15" s="27" t="s">
        <v>59</v>
      </c>
      <c r="C15" s="27" t="s">
        <v>35</v>
      </c>
      <c r="D15" s="28" t="s">
        <v>41</v>
      </c>
      <c r="E15" s="29">
        <v>160</v>
      </c>
      <c r="F15" s="29">
        <v>115</v>
      </c>
      <c r="G15" s="30">
        <f t="shared" si="0"/>
        <v>18400</v>
      </c>
      <c r="H15" s="3"/>
      <c r="I15" s="31">
        <f t="shared" si="1"/>
        <v>0</v>
      </c>
    </row>
    <row r="16" spans="1:9" x14ac:dyDescent="0.25">
      <c r="A16" s="27"/>
      <c r="B16" s="27" t="s">
        <v>60</v>
      </c>
      <c r="C16" s="27" t="s">
        <v>36</v>
      </c>
      <c r="D16" s="28" t="s">
        <v>41</v>
      </c>
      <c r="E16" s="29">
        <v>80</v>
      </c>
      <c r="F16" s="29">
        <v>138</v>
      </c>
      <c r="G16" s="30">
        <f t="shared" si="0"/>
        <v>11040</v>
      </c>
      <c r="H16" s="3"/>
      <c r="I16" s="31">
        <f t="shared" si="1"/>
        <v>0</v>
      </c>
    </row>
    <row r="17" spans="1:9" x14ac:dyDescent="0.25">
      <c r="A17" s="27"/>
      <c r="B17" s="27" t="s">
        <v>61</v>
      </c>
      <c r="C17" s="27" t="s">
        <v>40</v>
      </c>
      <c r="D17" s="28" t="s">
        <v>43</v>
      </c>
      <c r="E17" s="29">
        <v>80</v>
      </c>
      <c r="F17" s="29">
        <v>1510</v>
      </c>
      <c r="G17" s="30">
        <f t="shared" ref="G17:G19" si="2">ROUND(E17*F17,2)</f>
        <v>120800</v>
      </c>
      <c r="H17" s="3"/>
      <c r="I17" s="31">
        <f t="shared" ref="I17:I19" si="3">ROUND(E17*H17,2)</f>
        <v>0</v>
      </c>
    </row>
    <row r="18" spans="1:9" x14ac:dyDescent="0.25">
      <c r="A18" s="27"/>
      <c r="B18" s="27" t="s">
        <v>62</v>
      </c>
      <c r="C18" s="27" t="s">
        <v>37</v>
      </c>
      <c r="D18" s="28" t="s">
        <v>43</v>
      </c>
      <c r="E18" s="29">
        <v>10</v>
      </c>
      <c r="F18" s="29">
        <v>1250</v>
      </c>
      <c r="G18" s="30">
        <f t="shared" si="2"/>
        <v>12500</v>
      </c>
      <c r="H18" s="3"/>
      <c r="I18" s="31">
        <f t="shared" si="3"/>
        <v>0</v>
      </c>
    </row>
    <row r="19" spans="1:9" x14ac:dyDescent="0.25">
      <c r="A19" s="27"/>
      <c r="B19" s="27" t="s">
        <v>63</v>
      </c>
      <c r="C19" s="27" t="s">
        <v>38</v>
      </c>
      <c r="D19" s="28" t="s">
        <v>43</v>
      </c>
      <c r="E19" s="29">
        <v>5</v>
      </c>
      <c r="F19" s="29">
        <v>1510</v>
      </c>
      <c r="G19" s="30">
        <f t="shared" si="2"/>
        <v>7550</v>
      </c>
      <c r="H19" s="3"/>
      <c r="I19" s="31">
        <f t="shared" si="3"/>
        <v>0</v>
      </c>
    </row>
    <row r="20" spans="1:9" x14ac:dyDescent="0.25">
      <c r="A20" s="27"/>
      <c r="B20" s="27" t="s">
        <v>64</v>
      </c>
      <c r="C20" s="27" t="s">
        <v>54</v>
      </c>
      <c r="D20" s="28" t="s">
        <v>43</v>
      </c>
      <c r="E20" s="29">
        <v>4</v>
      </c>
      <c r="F20" s="29">
        <v>108</v>
      </c>
      <c r="G20" s="30">
        <f t="shared" ref="G20:G26" si="4">ROUND(E20*F20,2)</f>
        <v>432</v>
      </c>
      <c r="H20" s="3"/>
      <c r="I20" s="31">
        <f t="shared" ref="I20:I25" si="5">ROUND(E20*H20,2)</f>
        <v>0</v>
      </c>
    </row>
    <row r="21" spans="1:9" x14ac:dyDescent="0.25">
      <c r="A21" s="27"/>
      <c r="B21" s="27" t="s">
        <v>65</v>
      </c>
      <c r="C21" s="27" t="s">
        <v>55</v>
      </c>
      <c r="D21" s="28" t="s">
        <v>43</v>
      </c>
      <c r="E21" s="29">
        <v>4</v>
      </c>
      <c r="F21" s="29">
        <v>315</v>
      </c>
      <c r="G21" s="30">
        <f t="shared" si="4"/>
        <v>1260</v>
      </c>
      <c r="H21" s="3"/>
      <c r="I21" s="31">
        <f t="shared" si="5"/>
        <v>0</v>
      </c>
    </row>
    <row r="22" spans="1:9" x14ac:dyDescent="0.25">
      <c r="A22" s="27"/>
      <c r="B22" s="27"/>
      <c r="C22" s="27"/>
      <c r="D22" s="28"/>
      <c r="E22" s="28"/>
      <c r="F22" s="28"/>
      <c r="G22" s="28"/>
      <c r="H22" s="28"/>
      <c r="I22" s="28"/>
    </row>
    <row r="23" spans="1:9" s="26" customFormat="1" x14ac:dyDescent="0.25">
      <c r="A23" s="24" t="s">
        <v>30</v>
      </c>
      <c r="B23" s="24" t="s">
        <v>66</v>
      </c>
      <c r="C23" s="24" t="s">
        <v>44</v>
      </c>
      <c r="D23" s="32"/>
      <c r="E23" s="25"/>
      <c r="F23" s="25"/>
      <c r="G23" s="25"/>
      <c r="H23" s="25"/>
      <c r="I23" s="25"/>
    </row>
    <row r="24" spans="1:9" x14ac:dyDescent="0.25">
      <c r="A24" s="27"/>
      <c r="B24" s="27" t="s">
        <v>67</v>
      </c>
      <c r="C24" s="27" t="s">
        <v>45</v>
      </c>
      <c r="D24" s="28" t="s">
        <v>42</v>
      </c>
      <c r="E24" s="29">
        <v>1</v>
      </c>
      <c r="F24" s="29">
        <v>315.10000000000002</v>
      </c>
      <c r="G24" s="30">
        <f t="shared" si="4"/>
        <v>315.10000000000002</v>
      </c>
      <c r="H24" s="3"/>
      <c r="I24" s="31">
        <f t="shared" si="5"/>
        <v>0</v>
      </c>
    </row>
    <row r="25" spans="1:9" x14ac:dyDescent="0.25">
      <c r="A25" s="27"/>
      <c r="B25" s="27" t="s">
        <v>68</v>
      </c>
      <c r="C25" s="27" t="s">
        <v>46</v>
      </c>
      <c r="D25" s="28" t="s">
        <v>42</v>
      </c>
      <c r="E25" s="29">
        <v>1</v>
      </c>
      <c r="F25" s="29">
        <v>94.08</v>
      </c>
      <c r="G25" s="30">
        <f t="shared" si="4"/>
        <v>94.08</v>
      </c>
      <c r="H25" s="3"/>
      <c r="I25" s="31">
        <f t="shared" si="5"/>
        <v>0</v>
      </c>
    </row>
    <row r="26" spans="1:9" x14ac:dyDescent="0.25">
      <c r="B26" s="27" t="s">
        <v>69</v>
      </c>
      <c r="C26" s="27" t="s">
        <v>47</v>
      </c>
      <c r="D26" s="28" t="s">
        <v>42</v>
      </c>
      <c r="E26" s="29">
        <v>1</v>
      </c>
      <c r="F26" s="6">
        <v>94.14</v>
      </c>
      <c r="G26" s="30">
        <f t="shared" si="4"/>
        <v>94.14</v>
      </c>
      <c r="H26" s="3"/>
      <c r="I26" s="31">
        <f t="shared" ref="I26:I32" si="6">ROUND(E26*H26,2)</f>
        <v>0</v>
      </c>
    </row>
    <row r="27" spans="1:9" x14ac:dyDescent="0.25">
      <c r="B27" s="27" t="s">
        <v>70</v>
      </c>
      <c r="C27" s="27" t="s">
        <v>48</v>
      </c>
      <c r="D27" s="28" t="s">
        <v>42</v>
      </c>
      <c r="E27" s="29">
        <v>1</v>
      </c>
      <c r="F27" s="6">
        <v>283.95999999999998</v>
      </c>
      <c r="G27" s="30">
        <f t="shared" ref="G27:G32" si="7">ROUND(E27*F27,2)</f>
        <v>283.95999999999998</v>
      </c>
      <c r="H27" s="3"/>
      <c r="I27" s="31">
        <f t="shared" si="6"/>
        <v>0</v>
      </c>
    </row>
    <row r="28" spans="1:9" x14ac:dyDescent="0.25">
      <c r="B28" s="27" t="s">
        <v>71</v>
      </c>
      <c r="C28" s="27" t="s">
        <v>49</v>
      </c>
      <c r="D28" s="28" t="s">
        <v>42</v>
      </c>
      <c r="E28" s="29">
        <v>1</v>
      </c>
      <c r="F28" s="6">
        <v>1888.22</v>
      </c>
      <c r="G28" s="30">
        <f t="shared" si="7"/>
        <v>1888.22</v>
      </c>
      <c r="H28" s="3"/>
      <c r="I28" s="31">
        <f t="shared" si="6"/>
        <v>0</v>
      </c>
    </row>
    <row r="29" spans="1:9" x14ac:dyDescent="0.25">
      <c r="B29" s="27" t="s">
        <v>72</v>
      </c>
      <c r="C29" s="27" t="s">
        <v>50</v>
      </c>
      <c r="D29" s="28" t="s">
        <v>42</v>
      </c>
      <c r="E29" s="29">
        <v>1</v>
      </c>
      <c r="F29" s="6">
        <v>3146.4</v>
      </c>
      <c r="G29" s="30">
        <f t="shared" si="7"/>
        <v>3146.4</v>
      </c>
      <c r="H29" s="3"/>
      <c r="I29" s="31">
        <f t="shared" si="6"/>
        <v>0</v>
      </c>
    </row>
    <row r="30" spans="1:9" x14ac:dyDescent="0.25">
      <c r="B30" s="27" t="s">
        <v>73</v>
      </c>
      <c r="C30" s="27" t="s">
        <v>51</v>
      </c>
      <c r="D30" s="28" t="s">
        <v>42</v>
      </c>
      <c r="E30" s="29">
        <v>1</v>
      </c>
      <c r="F30" s="6">
        <v>2711.82</v>
      </c>
      <c r="G30" s="30">
        <f t="shared" si="7"/>
        <v>2711.82</v>
      </c>
      <c r="H30" s="3"/>
      <c r="I30" s="31">
        <f t="shared" si="6"/>
        <v>0</v>
      </c>
    </row>
    <row r="31" spans="1:9" x14ac:dyDescent="0.25">
      <c r="B31" s="27" t="s">
        <v>74</v>
      </c>
      <c r="C31" s="27" t="s">
        <v>52</v>
      </c>
      <c r="D31" s="28" t="s">
        <v>42</v>
      </c>
      <c r="E31" s="29">
        <v>1</v>
      </c>
      <c r="F31" s="6">
        <v>1738.26</v>
      </c>
      <c r="G31" s="30">
        <f t="shared" si="7"/>
        <v>1738.26</v>
      </c>
      <c r="H31" s="3"/>
      <c r="I31" s="31">
        <f t="shared" si="6"/>
        <v>0</v>
      </c>
    </row>
    <row r="32" spans="1:9" x14ac:dyDescent="0.25">
      <c r="B32" s="27" t="s">
        <v>75</v>
      </c>
      <c r="C32" s="27" t="s">
        <v>53</v>
      </c>
      <c r="D32" s="28" t="s">
        <v>42</v>
      </c>
      <c r="E32" s="29">
        <v>1</v>
      </c>
      <c r="F32" s="6">
        <v>5043.8599999999997</v>
      </c>
      <c r="G32" s="30">
        <f t="shared" si="7"/>
        <v>5043.8599999999997</v>
      </c>
      <c r="H32" s="3"/>
      <c r="I32" s="31">
        <f t="shared" si="6"/>
        <v>0</v>
      </c>
    </row>
  </sheetData>
  <sheetProtection algorithmName="SHA-512" hashValue="RbwdOqFRx70+ZrraVoG8Vr/3FXnrByR0u5eX6cAuhUXCUUlfFch+ztN4FOTTKdCP2Au1FjYDTBkHvFD1+MQsSQ==" saltValue="/3CrYXHm8S1cXnNG72lzz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20 A22 A12:A13 A23:A25" numberStoredAsText="1"/>
    <ignoredError sqref="G20:G21 G24:G26 I20:I21 I24:I26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11" sqref="B11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31</v>
      </c>
    </row>
    <row r="2" spans="2:2" ht="15.75" thickBot="1" x14ac:dyDescent="0.3">
      <c r="B2" s="3" t="s">
        <v>32</v>
      </c>
    </row>
    <row r="3" spans="2:2" ht="15.75" thickBot="1" x14ac:dyDescent="0.3">
      <c r="B3" s="4" t="s">
        <v>33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2024-12-12T20:20:32Z</dcterms:created>
  <dcterms:modified xsi:type="dcterms:W3CDTF">2025-02-12T08:26:57Z</dcterms:modified>
  <cp:category/>
  <cp:contentStatus/>
</cp:coreProperties>
</file>