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INFRAESTRUCTURAS\GESTIÓN\COMÚN\UNIDAD TÉCNICA DE EXPEDIENTES\PCI SUBSANACION DEFICIENCIAS\_A-OBR-005002-2025 PRECIARIO 2025\1_PROPUESTA\2025-03-11 SOLICITUD DGIS\"/>
    </mc:Choice>
  </mc:AlternateContent>
  <bookViews>
    <workbookView xWindow="0" yWindow="0" windowWidth="29010" windowHeight="10020"/>
  </bookViews>
  <sheets>
    <sheet name="PRECIARIO OBRAS 1" sheetId="3"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104" i="3" l="1"/>
  <c r="R6" i="3" s="1"/>
  <c r="L8" i="3"/>
  <c r="L10" i="3"/>
  <c r="L12" i="3"/>
  <c r="L14" i="3"/>
  <c r="L16" i="3"/>
  <c r="L18" i="3"/>
  <c r="L20" i="3"/>
  <c r="L22" i="3"/>
  <c r="L24" i="3"/>
  <c r="L26" i="3"/>
  <c r="L28" i="3"/>
  <c r="L30" i="3"/>
  <c r="L32" i="3"/>
  <c r="L34" i="3"/>
  <c r="L36" i="3"/>
  <c r="L38" i="3"/>
  <c r="L40" i="3"/>
  <c r="L42" i="3"/>
  <c r="L44" i="3"/>
  <c r="L46" i="3"/>
  <c r="L48" i="3"/>
  <c r="L50" i="3"/>
  <c r="L52" i="3"/>
  <c r="L54" i="3"/>
  <c r="L56" i="3"/>
  <c r="L58" i="3"/>
  <c r="L60" i="3"/>
  <c r="L62" i="3"/>
  <c r="L64" i="3"/>
  <c r="L66" i="3"/>
  <c r="L68" i="3"/>
  <c r="L70" i="3"/>
  <c r="L72" i="3"/>
  <c r="L74" i="3"/>
  <c r="L76" i="3"/>
  <c r="L78" i="3"/>
  <c r="L80" i="3"/>
  <c r="L82" i="3"/>
  <c r="L84" i="3"/>
  <c r="L86" i="3"/>
  <c r="L88" i="3"/>
  <c r="L90" i="3"/>
  <c r="L92" i="3"/>
  <c r="L94" i="3"/>
  <c r="L96" i="3"/>
  <c r="L98" i="3"/>
  <c r="L100" i="3"/>
  <c r="L102" i="3"/>
  <c r="R4" i="3"/>
  <c r="M44" i="3" l="1"/>
  <c r="M46" i="3"/>
  <c r="M52" i="3"/>
  <c r="M100" i="3"/>
  <c r="M102" i="3"/>
  <c r="M96" i="3"/>
  <c r="M98" i="3"/>
  <c r="M50" i="3"/>
  <c r="M70" i="3"/>
  <c r="M88" i="3"/>
  <c r="M74" i="3"/>
  <c r="M72" i="3"/>
  <c r="M24" i="3"/>
  <c r="M22" i="3"/>
  <c r="M82" i="3"/>
  <c r="M40" i="3"/>
  <c r="M48" i="3"/>
  <c r="M42" i="3"/>
  <c r="M38" i="3"/>
  <c r="M94" i="3"/>
  <c r="M60" i="3"/>
  <c r="M92" i="3"/>
  <c r="M90" i="3"/>
  <c r="M56" i="3"/>
  <c r="M54" i="3"/>
  <c r="M36" i="3"/>
  <c r="M86" i="3"/>
  <c r="M84" i="3"/>
  <c r="M80" i="3"/>
  <c r="M78" i="3"/>
  <c r="M68" i="3"/>
  <c r="M76" i="3"/>
  <c r="M64" i="3"/>
  <c r="M34" i="3"/>
  <c r="M66" i="3"/>
  <c r="M62" i="3"/>
  <c r="M58" i="3"/>
  <c r="M32" i="3"/>
  <c r="M30" i="3"/>
  <c r="M28" i="3"/>
  <c r="M26" i="3"/>
  <c r="M20" i="3"/>
  <c r="M18" i="3"/>
  <c r="M16" i="3" l="1"/>
  <c r="M14" i="3"/>
  <c r="M12" i="3"/>
  <c r="M10" i="3"/>
  <c r="M8" i="3"/>
  <c r="K6" i="3"/>
  <c r="M4" i="3"/>
  <c r="L4" i="3"/>
  <c r="K4" i="3"/>
  <c r="L104" i="3" l="1"/>
  <c r="M104" i="3" s="1"/>
  <c r="L6" i="3" l="1"/>
  <c r="M6" i="3"/>
</calcChain>
</file>

<file path=xl/sharedStrings.xml><?xml version="1.0" encoding="utf-8"?>
<sst xmlns="http://schemas.openxmlformats.org/spreadsheetml/2006/main" count="265" uniqueCount="158">
  <si>
    <t>Código</t>
  </si>
  <si>
    <t>Resumen</t>
  </si>
  <si>
    <t>ImpPres</t>
  </si>
  <si>
    <t>Nat</t>
  </si>
  <si>
    <t>Ud</t>
  </si>
  <si>
    <t>CanPres</t>
  </si>
  <si>
    <t>PrPres</t>
  </si>
  <si>
    <t>Comentario</t>
  </si>
  <si>
    <t>N</t>
  </si>
  <si>
    <t>Longitud</t>
  </si>
  <si>
    <t>Anchura</t>
  </si>
  <si>
    <t>Altura</t>
  </si>
  <si>
    <t>Parcial</t>
  </si>
  <si>
    <t>Capítulo</t>
  </si>
  <si>
    <t/>
  </si>
  <si>
    <t>Partida</t>
  </si>
  <si>
    <t>ud</t>
  </si>
  <si>
    <t>LEGALIZACIÓN DE LA INSTALACIÓN</t>
  </si>
  <si>
    <t>OBR</t>
  </si>
  <si>
    <t>OBR1</t>
  </si>
  <si>
    <t xml:space="preserve"> CENTRAL ANALÓGICA CON LAZO A 40V de TENSIÓN   </t>
  </si>
  <si>
    <t xml:space="preserve">  Suministro y montaje de Central de incendios analógica con direccionamiento automático incluyendo baterías,  función de ayuda en línea, interfaz USB para cargar la configuración y configurar la central a través de  teclado integrado con 6 lazos en 2, admitiendo hasta 200 dispositivos direccionables y 256 zonas. Con tecnología de lazo dividido para conectar 3 circuitos de dispositivos a un solo lazo,  simplificando el proceso de cableado. Con software de programación y configuración gratuito, con inclusión de herramienta de calculo de batería y cableado. Con posibilidad de software gratuito de mapas gráficos, basado en una estructura de árbol de mapas multinivel, que permita una visualización remota en tiempo real de cualquier estado de lazo, zona y punto e interfaz remota de usuario con botones de control (reiniciar, silenciar, evacuar), que permita a los usuarios gestionar el sistema de manera remota. 
Características de la central de incendio solicitada
• Lazos 5 en 2
• Corriente compartida dinámicamente de
hasta 1A entre 3 circuitos de lazo
• Mapeo automático con función Intelli-Zone
• Función de ayuda Online
• Interfaz USB de función dual Host/Dispositivo
• Usuarios múltiples e instaladores múltiples
(hasta 2 instaladores, 8 usuarios)
• Función de prueba
• Registro con capacidad para 4000 eventos
• Ubicación de ruptura de lazo
• Comunicador PSTN integrado
• GSM/GPRS como módulo externo
• Hasta 8 repetidores y hasta 7 centrales cliente
serie FC500
• Transmisión de eventos por PSTN e IP
• Compensación automática de deriva</t>
  </si>
  <si>
    <t xml:space="preserve">DETECTOR PARA LAZO ANALÓGICO 40V </t>
  </si>
  <si>
    <t xml:space="preserve">Suministro y montaje de Detector analógico Multisensor Óptico / Térmico Con sistema de autodiagnóstico automático de cada elemento, LED de 360º de alarma y fallo, con línea visual instantánea. con 14 niveles de sensibilidad, aprobados de acuerdo a la norma EN54, incluyendo base de montaje. 
Incluyendo la programación y puesta en servicio en la central PCI </t>
  </si>
  <si>
    <t>PULSADOR PARA LAZO ANALÓGICO 40V</t>
  </si>
  <si>
    <t xml:space="preserve">Pulsador Analógico Direccionable con Aislador de Cortocircuito  diseñado para permitir que se dé una señal de alarma  un elemento deformable reseteable. Este opera un interruptor y está indicado por un indicador LED. Incluyendo base y tapa transparente abatible de protección y llave de pruebas.
Incluyendo la programación y puesta en servicio en la central PCI </t>
  </si>
  <si>
    <t>MÓDULOS DE CONTROL PARA LAZO ANALÓGICO A 40V</t>
  </si>
  <si>
    <t xml:space="preserve">Modulo monitor de control para supervisión de grupo de bombeo agua PCI incluyendo la programación y puesta en servicio en la central PCI </t>
  </si>
  <si>
    <t>SIRENAS OPTICOACÚSTICAS</t>
  </si>
  <si>
    <t xml:space="preserve">Con lanzadestellos y dispositivo de alarma visual para techo o pared de color rojo incluyendo aislador de cortocircuito y base unidades con alimentación por bucle que se controlan desde el panel de control direccionable. 
Con  configuración de parámetros de tono desde le panel de control, volumen, destello y supervisión del estado.
Incluyendo la programación y puesta en servicio en la central PCI </t>
  </si>
  <si>
    <t>DESMONTAJE ANTIGUA INSTALACIÓN</t>
  </si>
  <si>
    <t>Manguera alimentación LH referencia SZ1-K (AS+) 2, x 1,5 mm² 15,000 3,70 Suministro e instalación de manguera de alimentación de 2 x 1,5 mm² resistente al fuego, baja emisión de humos, libre de halógenos y no propagador de llama. UNE SZ1-K.case CPR mínima Cca – s1h d1 a1</t>
  </si>
  <si>
    <t>ACOMETIDA ELÉCTRICA A CENTRAL</t>
  </si>
  <si>
    <t>ml</t>
  </si>
  <si>
    <t xml:space="preserve">Suministro e instalación de protección magnetotérmica  para carril DIN de calibre 2x10A y curva de disparo tipo B y Interruptor Diferencial SuperInmunizado SI, 30 mA, 2P, Clase A 10A
</t>
  </si>
  <si>
    <t>PROTECCIONES MAGNETOTÉRMICA Y DIFERENCIAL DE CENTRAL</t>
  </si>
  <si>
    <t>Cableado con cable SOZ1-K (AS+) 2 x 1,5 PH120 300/500V Apantallado Aluminio Resistente al fuego y libre de halógenos LSFRHF. Bajo tubo sobre techo mixto registrable, cerrado con panel de yeso o escayola o no registrable, incluyendo canalizaciones tubo, canaleta, cajas de registro, fijaciones y los elementos necesarios para una correcta finalización y acabado.</t>
  </si>
  <si>
    <t>CABLEADO DE LA INSTALACIÓN</t>
  </si>
  <si>
    <t>Desmontaje y retirada de elemento de la antigua instalación de detección PCI incluyendo el cerrado de antiguos huecos y remates de albañilería y pintura</t>
  </si>
  <si>
    <t>Suministro y montaje de grupo de presión compacto 80 mca compuesto por:
2 Bombas principales electricas
Bomba auxiliar jockey
Deposito hidroneumático
Colector de pruebas con caudalímetro.
Incluyendo bancada, acometida de agua desde contador, conexión a red de BIES, completamente terminado y puesto en servicio</t>
  </si>
  <si>
    <t>GRUPO DE BOMBEO PCI</t>
  </si>
  <si>
    <t>Adecuación de altura de extintores de incendios adaptándolos a la actual normativa. Incluyendo la reparación de albañilería de la marca dejada por la antigua fijación en el paramento vertical.</t>
  </si>
  <si>
    <t xml:space="preserve">ADECUACIÓN ALTURA EXTINTORES </t>
  </si>
  <si>
    <t>RETENEDORES PUERTAS RF</t>
  </si>
  <si>
    <t>Adecuación de altura de BIE semirrigida de diámetro 25 de 20m de longitud, adaptándolas a la actual normativa.
Incluyendo partida de albañilería para correcto acabado y partida de tubería de acero estirado para acometida a BIE si fuese necesario.</t>
  </si>
  <si>
    <t>ADECUACIÓN DE ALTURA BIE DIÁMETRO 25</t>
  </si>
  <si>
    <t>Suministro e instalación de cartelería elementos PCI (pulsadores, sirenas, extintores y bies) 
Señal fotoluminescente clase A de 297 x 210mm DIN A4
Señal para equipo o medio de extinción manual de instalación de protección contra incendios fotoluminescente (hasta 300 milicandelas) fabricada en material plástico de dimensiones 297 x 210 mm (DIN A4),Norma de aplicación RD 513/2017 Anexo II tabla III y 513/2017 sección segunda</t>
  </si>
  <si>
    <t>SEÑALIZACIÓN PCI</t>
  </si>
  <si>
    <t>Suministro y montaje de grupo de presión compacto FIRE TANk COMPACT 12/70 en superficie, con deposito fabricado en poliester reforzado con fibra de vidrio compuesto por:
Bomba principal electrica
Bomba principal diesel
Bomba auxiliar jockey
Deposito hidroneumático
Colector de pruebas con caudalímetro.
Incluyendo bancada, acometida de agua desde contador, conexión a red de BIES, completamente terminado y puesto en servicio</t>
  </si>
  <si>
    <t>GRUPO DE BOMBEO PCI FIRE TANK</t>
  </si>
  <si>
    <t>RETENEDORES PUERTAS CORTAFUEGO</t>
  </si>
  <si>
    <t>Cambiar la posición del retenedor de puerta, para que retenga correctamente la puerta, incluyendo cableado y canalización eléctrica para su correcta finalización, acabado y funcionamiento.</t>
  </si>
  <si>
    <t>SUMINISTRO Y MONTAJE EXTINTOR</t>
  </si>
  <si>
    <t xml:space="preserve">INSTALACIÓN BIE DIÁMETRO 25 </t>
  </si>
  <si>
    <t>Sustitución de BIE de 45 por BIE semirrigida de diámetro 25 de 20m de longitud, con lanza de triple efecto, con sistema para orientación y desplazamiento de la manguera, con válvula de bola de 1” con desmultiplicador incluyendo manómetro y válvula de corte para manómetro de ¼” Incluyendo partida de albañilería para correcto acabado y partida de tubería de acero estirado para acometida a BIE si fuese necesario.</t>
  </si>
  <si>
    <t>INSTALACIÓN DE REGISTROS EN FALSO TECHO</t>
  </si>
  <si>
    <t>Apertura e instalación de registros con tapa sobre techo para la correcta instalación de cableado, mediante trampilla metálica blanca de 20 x 20 cm con cierres ocultos y apertura tipo clic Y partida de albañilería necesaria para el cableado</t>
  </si>
  <si>
    <t>Adecuación de instalación de tres extinciones automáticas existentes, consistente en la corrección de la altura de los pulsadores de disparo y paro, la instalación en el interior del riesgo de los pulsadores de paro, el desplazamiento al exterior del riesgo de las centrales de control de extinción, sustitución de accesorios de fontanería por accesorios de 3000 libras, construcción de tabiquería para aislar el riesgo la correcta señalización de la instalación.</t>
  </si>
  <si>
    <t>ADECUACIÓN INSTALACIÓN DE EXTINCIÓN AUTOMÁTICA</t>
  </si>
  <si>
    <t>REPARACIÓN PUERTAS CORTA FUEGO</t>
  </si>
  <si>
    <t>Fuente de alimentación conmutada 24Vcc 5A incluyendo dos baterías 12V 18A/h
Fuente de alimentación conmutada cortocircuitable de 24Vcc 5 A, provista de indicadores luminosos de estado general de la fuente de alimentación, estado y carga de las baterías y de los fusibles de salida, dispone de dos salidas independientes protegidas contra cortocircuitos capacidad de dos baterías de 12V 18 A/h. Equipo conforme a Norma EN 54-4 totalmente instalada conectada y supervisada por la central de control de incendios.</t>
  </si>
  <si>
    <t>FUENTE DE ALIMENTACIÓN 24Vcc 5A</t>
  </si>
  <si>
    <t>REPARACIÓN GRUPO DE BOMBEO PCI</t>
  </si>
  <si>
    <t>Sustitución de brida de 1,5 ‘ en colector de impulsión de grupo de bombeo PCI</t>
  </si>
  <si>
    <t>REPARACIÓN BOMBA ELECTRICA</t>
  </si>
  <si>
    <t>VALVULA DE SEGURIDAD Y CONDUCCION A SUMIDERO</t>
  </si>
  <si>
    <t>Suministro y montaje de válvula de seguridad de una pulgada con ajuste para apertura con arranque de bomba a caudal 0</t>
  </si>
  <si>
    <t>Reparación de sistema de arranque automático incluyendo repuestos y mano de obra</t>
  </si>
  <si>
    <t>Adecuación de altura de pulsadores de detección manual de incendios adaptándolos a la actual normativa. incluyendo la reparación de albañilería de la marca dejada por la antigua fijación en el paramento vertical.</t>
  </si>
  <si>
    <t>ADECUACIÓN ALTURA PULSADORES DETECCIÓN MANUAL</t>
  </si>
  <si>
    <t>Retenedor electromagnético de puerta 400Nw con pulsador incorporado de desbloqueo
Retenedor electromagnético para puerta cortafuegos para montaje en superficie o empotrado; formado por electroimán encapsulado y placa de retención de rotula, fuerza de retención de 400 Nw. Equipado con pulsador de desbloqueo en el retenedor. Alimentación 24 vcc-67mA funcionamiento para puerta normalmente abierta y desbloqueo automático de desbloqueo de puerta en estado de alarma de incendio (corte de alimentación al electroimán), conjunto con marcado CE y DdP según norma UNE-EN1155 totalmente instalado sobre puerta Incluyendo instalación eléctrica de alimentación 24Vcc</t>
  </si>
  <si>
    <t>RETENEDOR DE PUERTAS CORTA FUEGO</t>
  </si>
  <si>
    <t>Reparación y adecuación de grupo de bombeo incluyendo suministro y sustitución de válvula 2,5’ aguas arriba del caudalímetro, Instalación de válvula de 2,5’aguas abajo del caudalímetro.
Calorifugación del tubo de escape de la bomba diésel hasta una altura mínima de 2m desde la base del suelo.
Fijación de tubo de escape para evitar vibraciones y movimientos.
Sustitución y regulación de presostatos de arranque y control de las bombas.
Sustitución de actuador del estrangulador de paro del motor de la bomba diésel.</t>
  </si>
  <si>
    <t>Reparar y aumentar las fijaciones de la red de rociadores</t>
  </si>
  <si>
    <t>REPARACIÓN RED DE ROCIADORES</t>
  </si>
  <si>
    <t>Instalación de un puesto de control simplificado de 2,5” y punto de prueba</t>
  </si>
  <si>
    <t>Sustitución de cuadro de maniobra de bomba eléctrica principal y bomba jockey por cuadro homologado cumpliendo normativa vigente, incluyendo la instalación eléctrica necesaria para su correcto funcionamiento</t>
  </si>
  <si>
    <t xml:space="preserve">Sustitución de válvula general de impulsión de 3” por válvula homologada cumpliendo actual normativa indicando su posición
Sustitución de válvulas de impulsión y aspiración en bombas principales diésel y eléctrica por válvulas homologadas cumpliendo actual normativa indicando su posición, dos válvulas de 2” y dos válvulas de 3”
Reparación de la acometida al aljibe del colector de pruebas independizándolo del rebosadero, realizando nuevo calo, sustitución de tramo de tubería de rebosadero.
</t>
  </si>
  <si>
    <t xml:space="preserve">Reparación y puesta en servicio de motor diésel de bomba principal incluyendo la sustitución del cuadro de control por cuadro homologado cumpliendo normativa vigente, instalación de sistema de arranque por doble batería incluyendo dos baterías de 80 A/h, Sustitución de aceite motor, filtros de aire, aceite y combustible.
</t>
  </si>
  <si>
    <t xml:space="preserve">Adecuación de instalación de dos extinciones automáticas existentes, consistente en la corrección de la altura de los pulsadores de disparo y paro, la instalación en el interior del riesgo de los pulsadores de paro, la correcta señalización de la instalación y la terminación de tabique de pladur existente para aislar el riesgo de el cuarto de mantenimiento. </t>
  </si>
  <si>
    <t>ACOMETIDA ELÉCTRICA AL GRUPO PRESIÓN PCI</t>
  </si>
  <si>
    <t>Suministro e instalación de acometida eléctrica desde el cuadro principal hasta el cuadro de acometida del grupo con linea de 4 x 10 mm² y acometida de tubo y manguera para las señales del grupo de presión a la central de incendio.</t>
  </si>
  <si>
    <t>Acometida del Canal, conexionado y llenado del deposito del grupo compacto</t>
  </si>
  <si>
    <t>ACOMETIDA AL CANAL</t>
  </si>
  <si>
    <t>Suministro e instalación de cartelería elementos PCI (Hidrante exterior) con soporte.
Elemento de señalización luminiscente de clase A de Hidrante según norma UNE 23035/4: 2003. Cumple la normativa CTE. 594x594x1mm. Fabricada en PVC.</t>
  </si>
  <si>
    <t>SEÑALIZACIÓN HIDRANTE EXTERIOR</t>
  </si>
  <si>
    <t>Instalación de válvula antirretorno de 2,5” para aislar la red de agua de incendios de la red de agua sanitária</t>
  </si>
  <si>
    <t>VALVULA ANTIRRETORNO</t>
  </si>
  <si>
    <t>Sustitución de BIE existente de diámetro 45 por BIE semirrigida de 20m de longitud, con lanza de triple efecto, con sistema para orientación y desplazamiento de la manguera, con valvula de bola de 1” con desmultiplicador incluyendo manometro y valvula de corte para manómetro de ¼”
Incluyendo partida de albañilería para acabado y corrección de estética.</t>
  </si>
  <si>
    <t>SUSTITUCIÓN DE BIES DIÁMETRO 45 por BIES DIÁMETRO 25</t>
  </si>
  <si>
    <t>Reparación y adaptación a normativa de grupo de presión PCI sustituyendo válvulas de aspiración y de impulsión de bombas principales y Jockey.
Sustitución de válvula de deposito de expansión.
Reparación y puesta a punto de motor de bomba diésel.</t>
  </si>
  <si>
    <t>Partida de cerrajería para subsanar diversas anomalías en puertas corta fuego RF.
Roce de hojas, regulación de tensión de bisagra, selectores de cierre, barras antipánico, incluyendo cualquier actuación necesaria para su correcto funcionamiento,</t>
  </si>
  <si>
    <t>CERRAJERIA</t>
  </si>
  <si>
    <t>BARRERA DETECTORA DE INCENDIO</t>
  </si>
  <si>
    <t>DESTRUCCIÓN DE CILINDRO DE 27 A 80L 1,00 177,78 177,78
Dentro de la destrucción se incluye:
Tratamiento del HFC-23 para su destrucción por agentes
Habilitados.
Transporte acorde normativa ADR
Descontaminación de cilindros.
Achatarramiento de cilindros.
Emisión de certificado de destrucción.</t>
  </si>
  <si>
    <t>DESTRUCCIÓN 1 CILINDRO HFC-23 (36 KG)</t>
  </si>
  <si>
    <t>Retirada, destrucción por agente habilitado y emisión de certificado de detectores iónicos existentes</t>
  </si>
  <si>
    <t>DESTRUCCIÓN DETECTORES IÓNICOS</t>
  </si>
  <si>
    <t xml:space="preserve">Corrección de sala de bombas y grupo de presión consistente en:
Cambiar válvula de asiento por válvula de bola en el colector de pruebas de 2 pulgadas.
Soportar adecuadamente toda la tubería del grupo de bombas con 8 soportes anclados al suelo, pared y techo.
Conducir a arqueta de sala de bombas el colector de vaciado del aljibe.
Partida de obra civil para ampliar la arqueta de sumidero de sala de bombas con medidas de 75 x 75 x 75 cm con tapa.
</t>
  </si>
  <si>
    <t>Instalar reducciones excéntricas en los colectores de aspiración de las bombas principales.
Reparación de cuadro de control de bomba diésel y realizar puesta a punto del motor sustituyendo aceite y filtros de aceite, aire y combustible.
Instalación de dos visores en las conducciones de desagüe de las dos válvulas de seguridad.
Ajuste de presostatos y puesta en servicio completa del grupo de bombeo PCI</t>
  </si>
  <si>
    <t xml:space="preserve">Instalación de caudalímetro de dos pulgadas en colector de pruebas.
Sustitución de bomba eléctrica por bomba de 200 l/h 70mca
</t>
  </si>
  <si>
    <t>OBRAS</t>
  </si>
  <si>
    <t>OBR11</t>
  </si>
  <si>
    <t>OBR12</t>
  </si>
  <si>
    <t>OBR13</t>
  </si>
  <si>
    <t>OBR14</t>
  </si>
  <si>
    <t>OBR15</t>
  </si>
  <si>
    <t>OBR16</t>
  </si>
  <si>
    <t>OBR17</t>
  </si>
  <si>
    <t>OBR18</t>
  </si>
  <si>
    <t>OBR19</t>
  </si>
  <si>
    <t>OBR20</t>
  </si>
  <si>
    <t>OBR21</t>
  </si>
  <si>
    <t>OBR22</t>
  </si>
  <si>
    <t>OBR23</t>
  </si>
  <si>
    <t>OBR24</t>
  </si>
  <si>
    <t>OBR25</t>
  </si>
  <si>
    <t>OBR26</t>
  </si>
  <si>
    <t>OBR27</t>
  </si>
  <si>
    <t>OBR28</t>
  </si>
  <si>
    <t>OBR29</t>
  </si>
  <si>
    <t>OBR30</t>
  </si>
  <si>
    <t>OBR31</t>
  </si>
  <si>
    <t>OBR32</t>
  </si>
  <si>
    <t>OBR33</t>
  </si>
  <si>
    <t>OBR34</t>
  </si>
  <si>
    <t>OBR35</t>
  </si>
  <si>
    <t>OBR36</t>
  </si>
  <si>
    <t>OBR37</t>
  </si>
  <si>
    <t>OBR38</t>
  </si>
  <si>
    <t>OBR39</t>
  </si>
  <si>
    <t>OBR40</t>
  </si>
  <si>
    <t>OBR41</t>
  </si>
  <si>
    <t>OBR42</t>
  </si>
  <si>
    <t>OBR43</t>
  </si>
  <si>
    <t>OBR44</t>
  </si>
  <si>
    <t>OBR45</t>
  </si>
  <si>
    <t>OBR46</t>
  </si>
  <si>
    <t>OBR47</t>
  </si>
  <si>
    <t>OBR48</t>
  </si>
  <si>
    <t>OBR49</t>
  </si>
  <si>
    <t>OBR50</t>
  </si>
  <si>
    <t>OBR51</t>
  </si>
  <si>
    <t>OBR52</t>
  </si>
  <si>
    <t>OBR53</t>
  </si>
  <si>
    <t>OBR54</t>
  </si>
  <si>
    <t>OBR55</t>
  </si>
  <si>
    <t>OBR56</t>
  </si>
  <si>
    <t>OBR57</t>
  </si>
  <si>
    <t>OBR58</t>
  </si>
  <si>
    <t>Sustitución de retenedores de suelo por retenedores en pared, incluyendo cableado y canalización.</t>
  </si>
  <si>
    <t>Suministro y montaje de extintor de CO de 5kg con una eficacia igual o superior a 89B</t>
  </si>
  <si>
    <t>Partida para la reparación de puertas corta fuegos del centro, incluyendo trabajos de cerrajería, reparación de retenedores y sustitución de electroimanes defectuosos incluyendo todos los trabajos necesarios para el correcto funcionamiento de todas las puertas corta fuegos del centro.</t>
  </si>
  <si>
    <t>Instalación de Barrera detectora de Humo, incluyendo módulo de control o su sustitución por detectores ópticos analogicos, incluyendo medios de elevación necesarios para su correcta instalación.</t>
  </si>
  <si>
    <t>Precio con GG y BI</t>
  </si>
  <si>
    <t>PRECIARIO 1</t>
  </si>
  <si>
    <t>OBRAS DE SUBSANACIÓN DE LAS DEFICIENCIAS ENCONTRADAS EN LAS INSTALACIONES DE PROTECCIÓN CONTRA INCENDIOS EN DIVERSOS CENTROS DE SALUD, CONSULTORIOS LOCALES Y OTROS EDIFICIOS DEPENDIENTES DE LA GERENCIA ASISTENCIAL DE ATENCIÓN PRIMARIA DEL SERVICIO MADRILEÑO DE SALUD.</t>
  </si>
  <si>
    <t>Legalización de la instalación de protección contra incendios, incluyendo la preparación y el visado en el colegio profesional correspondiente del proyecto, y la presentación y seguimiento hasta el registro del expediente ante los servicios territoriales de industria y sus entidades colaboradoras, incluso el abono de las tarifas y tasas correspondientes. Se incluyen todos los tramites administrativos que haya que realizar con cualquier organismo oficial para llevar a buen termino la puesta en servicio de la instalación. También se incluye la preparación y realización de la regulación y pruebas reglamentarias, control de calidad y pruebas.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</si>
</sst>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6" x14ac:knownFonts="1">
    <font>
      <sz val="11"/>
      <color theme="1"/>
      <name val="Calibri"/>
      <family val="2"/>
      <scheme val="minor"/>
    </font>
    <font>
      <b/>
      <sz val="10"/>
      <color theme="1"/>
      <name val="Calibri"/>
      <family val="2"/>
      <scheme val="minor"/>
    </font>
    <font>
      <b/>
      <sz val="14"/>
      <color theme="1"/>
      <name val="Calibri"/>
      <family val="2"/>
      <scheme val="minor"/>
    </font>
    <font>
      <sz val="8"/>
      <color theme="1"/>
      <name val="Calibri"/>
      <family val="2"/>
      <scheme val="minor"/>
    </font>
    <font>
      <b/>
      <sz val="8"/>
      <color theme="1"/>
      <name val="Calibri"/>
      <family val="2"/>
      <scheme val="minor"/>
    </font>
    <font>
      <b/>
      <i/>
      <sz val="10"/>
      <color theme="1"/>
      <name val="Calibri"/>
      <family val="2"/>
      <scheme val="minor"/>
    </font>
  </fonts>
  <fills count="5">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42"/>
        <bgColor indexed="64"/>
      </patternFill>
    </fill>
  </fills>
  <borders count="1">
    <border>
      <left/>
      <right/>
      <top/>
      <bottom/>
      <diagonal/>
    </border>
  </borders>
  <cellStyleXfs count="1">
    <xf numFmtId="0" fontId="0" fillId="0" borderId="0"/>
  </cellStyleXfs>
  <cellXfs count="26">
    <xf numFmtId="0" fontId="0" fillId="0" borderId="0" xfId="0"/>
    <xf numFmtId="49" fontId="2" fillId="0" borderId="0" xfId="0" applyNumberFormat="1" applyFont="1" applyAlignment="1">
      <alignment vertical="top"/>
    </xf>
    <xf numFmtId="0" fontId="2" fillId="0" borderId="0" xfId="0" applyFont="1" applyAlignment="1">
      <alignment vertical="top"/>
    </xf>
    <xf numFmtId="49" fontId="5" fillId="0" borderId="0" xfId="0" applyNumberFormat="1" applyFont="1" applyAlignment="1">
      <alignment vertical="top"/>
    </xf>
    <xf numFmtId="49" fontId="5" fillId="0" borderId="0" xfId="0" applyNumberFormat="1" applyFont="1" applyAlignment="1">
      <alignment horizontal="right" vertical="top"/>
    </xf>
    <xf numFmtId="49" fontId="4" fillId="3" borderId="0" xfId="0" applyNumberFormat="1" applyFont="1" applyFill="1" applyAlignment="1">
      <alignment vertical="top"/>
    </xf>
    <xf numFmtId="0" fontId="4" fillId="3" borderId="0" xfId="0" applyFont="1" applyFill="1" applyAlignment="1">
      <alignment vertical="top"/>
    </xf>
    <xf numFmtId="3" fontId="4" fillId="2" borderId="0" xfId="0" applyNumberFormat="1" applyFont="1" applyFill="1" applyAlignment="1">
      <alignment vertical="top"/>
    </xf>
    <xf numFmtId="4" fontId="4" fillId="2" borderId="0" xfId="0" applyNumberFormat="1" applyFont="1" applyFill="1" applyAlignment="1">
      <alignment vertical="top"/>
    </xf>
    <xf numFmtId="0" fontId="3" fillId="0" borderId="0" xfId="0" applyFont="1" applyAlignment="1">
      <alignment vertical="top"/>
    </xf>
    <xf numFmtId="49" fontId="4" fillId="4" borderId="0" xfId="0" applyNumberFormat="1" applyFont="1" applyFill="1" applyAlignment="1">
      <alignment vertical="top"/>
    </xf>
    <xf numFmtId="0" fontId="4" fillId="4" borderId="0" xfId="0" applyFont="1" applyFill="1" applyAlignment="1">
      <alignment vertical="top"/>
    </xf>
    <xf numFmtId="164" fontId="4" fillId="2" borderId="0" xfId="0" applyNumberFormat="1" applyFont="1" applyFill="1" applyAlignment="1">
      <alignment vertical="top"/>
    </xf>
    <xf numFmtId="49" fontId="3" fillId="0" borderId="0" xfId="0" applyNumberFormat="1" applyFont="1" applyAlignment="1">
      <alignment vertical="top"/>
    </xf>
    <xf numFmtId="164" fontId="3" fillId="0" borderId="0" xfId="0" applyNumberFormat="1" applyFont="1" applyAlignment="1">
      <alignment vertical="top"/>
    </xf>
    <xf numFmtId="4" fontId="3" fillId="0" borderId="0" xfId="0" applyNumberFormat="1" applyFont="1" applyAlignment="1">
      <alignment vertical="top"/>
    </xf>
    <xf numFmtId="4" fontId="3" fillId="2" borderId="0" xfId="0" applyNumberFormat="1" applyFont="1" applyFill="1" applyAlignment="1">
      <alignment vertical="top"/>
    </xf>
    <xf numFmtId="49" fontId="4" fillId="0" borderId="0" xfId="0" applyNumberFormat="1" applyFont="1" applyAlignment="1">
      <alignment vertical="top"/>
    </xf>
    <xf numFmtId="49" fontId="5" fillId="0" borderId="0" xfId="0" applyNumberFormat="1" applyFont="1" applyAlignment="1">
      <alignment vertical="top" wrapText="1"/>
    </xf>
    <xf numFmtId="49" fontId="4" fillId="3" borderId="0" xfId="0" applyNumberFormat="1" applyFont="1" applyFill="1" applyAlignment="1">
      <alignment vertical="top" wrapText="1"/>
    </xf>
    <xf numFmtId="0" fontId="3" fillId="0" borderId="0" xfId="0" applyFont="1" applyAlignment="1">
      <alignment vertical="top" wrapText="1"/>
    </xf>
    <xf numFmtId="49" fontId="4" fillId="4" borderId="0" xfId="0" applyNumberFormat="1" applyFont="1" applyFill="1" applyAlignment="1">
      <alignment vertical="top" wrapText="1"/>
    </xf>
    <xf numFmtId="49" fontId="3" fillId="0" borderId="0" xfId="0" applyNumberFormat="1" applyFont="1" applyAlignment="1">
      <alignment vertical="top" wrapText="1"/>
    </xf>
    <xf numFmtId="4" fontId="3" fillId="0" borderId="0" xfId="0" applyNumberFormat="1" applyFont="1" applyFill="1" applyAlignment="1">
      <alignment vertical="top"/>
    </xf>
    <xf numFmtId="0" fontId="3" fillId="0" borderId="0" xfId="0" applyFont="1" applyFill="1" applyAlignment="1">
      <alignment vertical="top"/>
    </xf>
    <xf numFmtId="49" fontId="1" fillId="0" borderId="0" xfId="0" applyNumberFormat="1" applyFont="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05"/>
  <sheetViews>
    <sheetView tabSelected="1" workbookViewId="0">
      <selection activeCell="M104" sqref="A1:M104"/>
    </sheetView>
  </sheetViews>
  <sheetFormatPr baseColWidth="10" defaultRowHeight="15" x14ac:dyDescent="0.25"/>
  <cols>
    <col min="4" max="4" width="59.28515625" customWidth="1"/>
    <col min="5" max="5" width="0" hidden="1" customWidth="1"/>
    <col min="6" max="10" width="8.28515625" customWidth="1"/>
    <col min="18" max="18" width="0" hidden="1" customWidth="1"/>
  </cols>
  <sheetData>
    <row r="1" spans="1:18" ht="49.5" customHeight="1" x14ac:dyDescent="0.25">
      <c r="A1" s="25" t="s">
        <v>156</v>
      </c>
      <c r="B1" s="25"/>
      <c r="C1" s="25"/>
      <c r="D1" s="25"/>
      <c r="E1" s="25"/>
      <c r="F1" s="25"/>
      <c r="G1" s="25"/>
      <c r="H1" s="25"/>
      <c r="I1" s="25"/>
      <c r="J1" s="25"/>
      <c r="K1" s="25"/>
      <c r="L1" s="25"/>
      <c r="M1" s="25"/>
    </row>
    <row r="2" spans="1:18" ht="18.75" x14ac:dyDescent="0.25">
      <c r="A2" s="1" t="s">
        <v>155</v>
      </c>
      <c r="B2" s="2"/>
      <c r="C2" s="2"/>
      <c r="D2" s="2"/>
      <c r="E2" s="2"/>
      <c r="F2" s="2"/>
      <c r="G2" s="2"/>
      <c r="H2" s="2"/>
      <c r="I2" s="2"/>
      <c r="J2" s="2"/>
      <c r="K2" s="2"/>
      <c r="L2" s="2"/>
      <c r="M2" s="2"/>
      <c r="R2" s="2"/>
    </row>
    <row r="3" spans="1:18" x14ac:dyDescent="0.25">
      <c r="A3" s="3" t="s">
        <v>0</v>
      </c>
      <c r="B3" s="3" t="s">
        <v>3</v>
      </c>
      <c r="C3" s="3" t="s">
        <v>4</v>
      </c>
      <c r="D3" s="18" t="s">
        <v>1</v>
      </c>
      <c r="E3" s="3" t="s">
        <v>7</v>
      </c>
      <c r="F3" s="4" t="s">
        <v>8</v>
      </c>
      <c r="G3" s="4" t="s">
        <v>9</v>
      </c>
      <c r="H3" s="4" t="s">
        <v>10</v>
      </c>
      <c r="I3" s="4" t="s">
        <v>11</v>
      </c>
      <c r="J3" s="4" t="s">
        <v>12</v>
      </c>
      <c r="K3" s="4" t="s">
        <v>5</v>
      </c>
      <c r="L3" s="4" t="s">
        <v>6</v>
      </c>
      <c r="M3" s="4" t="s">
        <v>2</v>
      </c>
      <c r="R3" s="4" t="s">
        <v>154</v>
      </c>
    </row>
    <row r="4" spans="1:18" x14ac:dyDescent="0.25">
      <c r="A4" s="5" t="s">
        <v>18</v>
      </c>
      <c r="B4" s="5" t="s">
        <v>13</v>
      </c>
      <c r="C4" s="5" t="s">
        <v>14</v>
      </c>
      <c r="D4" s="19" t="s">
        <v>101</v>
      </c>
      <c r="E4" s="6"/>
      <c r="F4" s="6"/>
      <c r="G4" s="6"/>
      <c r="H4" s="6"/>
      <c r="I4" s="6"/>
      <c r="J4" s="6"/>
      <c r="K4" s="7">
        <f>K114</f>
        <v>0</v>
      </c>
      <c r="L4" s="8">
        <f>L114</f>
        <v>0</v>
      </c>
      <c r="M4" s="8">
        <f>M114</f>
        <v>0</v>
      </c>
      <c r="R4" s="8">
        <f>R114</f>
        <v>0</v>
      </c>
    </row>
    <row r="6" spans="1:18" x14ac:dyDescent="0.25">
      <c r="A6" s="10" t="s">
        <v>19</v>
      </c>
      <c r="B6" s="10" t="s">
        <v>13</v>
      </c>
      <c r="C6" s="10" t="s">
        <v>14</v>
      </c>
      <c r="D6" s="21" t="s">
        <v>101</v>
      </c>
      <c r="E6" s="11"/>
      <c r="F6" s="11"/>
      <c r="G6" s="11"/>
      <c r="H6" s="11"/>
      <c r="I6" s="11"/>
      <c r="J6" s="11"/>
      <c r="K6" s="12">
        <f>K104</f>
        <v>1</v>
      </c>
      <c r="L6" s="8">
        <f>L104</f>
        <v>0</v>
      </c>
      <c r="M6" s="8">
        <f>M104</f>
        <v>0</v>
      </c>
      <c r="R6" s="8">
        <f>R104</f>
        <v>0</v>
      </c>
    </row>
    <row r="7" spans="1:18" x14ac:dyDescent="0.25">
      <c r="A7" s="9"/>
      <c r="B7" s="9"/>
      <c r="C7" s="9"/>
      <c r="D7" s="20"/>
      <c r="E7" s="9"/>
      <c r="F7" s="9"/>
      <c r="G7" s="9"/>
      <c r="H7" s="9"/>
      <c r="I7" s="9"/>
      <c r="J7" s="9"/>
      <c r="K7" s="9"/>
      <c r="L7" s="9"/>
      <c r="M7" s="9"/>
      <c r="R7" s="9"/>
    </row>
    <row r="8" spans="1:18" x14ac:dyDescent="0.25">
      <c r="A8" s="13" t="s">
        <v>102</v>
      </c>
      <c r="B8" s="13" t="s">
        <v>15</v>
      </c>
      <c r="C8" s="13" t="s">
        <v>16</v>
      </c>
      <c r="D8" s="22" t="s">
        <v>20</v>
      </c>
      <c r="E8" s="9"/>
      <c r="F8" s="9"/>
      <c r="G8" s="9"/>
      <c r="H8" s="9"/>
      <c r="I8" s="9"/>
      <c r="J8" s="9"/>
      <c r="K8" s="14">
        <v>0</v>
      </c>
      <c r="L8" s="15">
        <f>R8/1.19</f>
        <v>1282.6638655462184</v>
      </c>
      <c r="M8" s="16">
        <f>ROUND(K8*L8,2)</f>
        <v>0</v>
      </c>
      <c r="R8" s="15">
        <v>1526.37</v>
      </c>
    </row>
    <row r="9" spans="1:18" ht="337.5" customHeight="1" x14ac:dyDescent="0.25">
      <c r="A9" s="9"/>
      <c r="B9" s="9"/>
      <c r="C9" s="9"/>
      <c r="D9" s="20" t="s">
        <v>21</v>
      </c>
      <c r="E9" s="9"/>
      <c r="F9" s="9"/>
      <c r="G9" s="9"/>
      <c r="H9" s="9"/>
      <c r="I9" s="9"/>
      <c r="J9" s="9"/>
      <c r="K9" s="9"/>
      <c r="L9" s="9"/>
      <c r="M9" s="9"/>
      <c r="R9" s="9"/>
    </row>
    <row r="10" spans="1:18" x14ac:dyDescent="0.25">
      <c r="A10" s="13" t="s">
        <v>103</v>
      </c>
      <c r="B10" s="13" t="s">
        <v>15</v>
      </c>
      <c r="C10" s="13" t="s">
        <v>16</v>
      </c>
      <c r="D10" s="22" t="s">
        <v>22</v>
      </c>
      <c r="E10" s="9"/>
      <c r="F10" s="9"/>
      <c r="G10" s="9"/>
      <c r="H10" s="9"/>
      <c r="I10" s="9"/>
      <c r="J10" s="9"/>
      <c r="K10" s="14">
        <v>0</v>
      </c>
      <c r="L10" s="15">
        <f t="shared" ref="L10" si="0">R10/1.19</f>
        <v>55.462184873949582</v>
      </c>
      <c r="M10" s="16">
        <f>ROUND(K10*L10,2)</f>
        <v>0</v>
      </c>
      <c r="R10" s="15">
        <v>66</v>
      </c>
    </row>
    <row r="11" spans="1:18" ht="56.25" x14ac:dyDescent="0.25">
      <c r="A11" s="9"/>
      <c r="B11" s="9"/>
      <c r="C11" s="9"/>
      <c r="D11" s="20" t="s">
        <v>23</v>
      </c>
      <c r="E11" s="9"/>
      <c r="F11" s="9"/>
      <c r="G11" s="9"/>
      <c r="H11" s="9"/>
      <c r="I11" s="9"/>
      <c r="J11" s="9"/>
      <c r="K11" s="9"/>
      <c r="L11" s="9"/>
      <c r="M11" s="9"/>
      <c r="R11" s="9"/>
    </row>
    <row r="12" spans="1:18" x14ac:dyDescent="0.25">
      <c r="A12" s="13" t="s">
        <v>104</v>
      </c>
      <c r="B12" s="13" t="s">
        <v>15</v>
      </c>
      <c r="C12" s="13" t="s">
        <v>16</v>
      </c>
      <c r="D12" s="22" t="s">
        <v>24</v>
      </c>
      <c r="E12" s="9"/>
      <c r="F12" s="9"/>
      <c r="G12" s="9"/>
      <c r="H12" s="9"/>
      <c r="I12" s="9"/>
      <c r="J12" s="9"/>
      <c r="K12" s="14">
        <v>0</v>
      </c>
      <c r="L12" s="15">
        <f t="shared" ref="L12" si="1">R12/1.19</f>
        <v>81.512605042016816</v>
      </c>
      <c r="M12" s="16">
        <f>ROUND(K12*L12,2)</f>
        <v>0</v>
      </c>
      <c r="R12" s="15">
        <v>97</v>
      </c>
    </row>
    <row r="13" spans="1:18" ht="56.25" x14ac:dyDescent="0.25">
      <c r="A13" s="9"/>
      <c r="B13" s="9"/>
      <c r="C13" s="9"/>
      <c r="D13" s="20" t="s">
        <v>25</v>
      </c>
      <c r="E13" s="9"/>
      <c r="F13" s="9"/>
      <c r="G13" s="9"/>
      <c r="H13" s="9"/>
      <c r="I13" s="9"/>
      <c r="J13" s="9"/>
      <c r="K13" s="9"/>
      <c r="L13" s="9"/>
      <c r="M13" s="9"/>
      <c r="R13" s="9"/>
    </row>
    <row r="14" spans="1:18" x14ac:dyDescent="0.25">
      <c r="A14" s="13" t="s">
        <v>105</v>
      </c>
      <c r="B14" s="13" t="s">
        <v>15</v>
      </c>
      <c r="C14" s="13" t="s">
        <v>16</v>
      </c>
      <c r="D14" s="22" t="s">
        <v>26</v>
      </c>
      <c r="E14" s="9"/>
      <c r="F14" s="9"/>
      <c r="G14" s="9"/>
      <c r="H14" s="9"/>
      <c r="I14" s="9"/>
      <c r="J14" s="9"/>
      <c r="K14" s="14">
        <v>0</v>
      </c>
      <c r="L14" s="15">
        <f t="shared" ref="L14" si="2">R14/1.19</f>
        <v>79.831932773109244</v>
      </c>
      <c r="M14" s="16">
        <f>ROUND(K14*L14,2)</f>
        <v>0</v>
      </c>
      <c r="R14" s="15">
        <v>95</v>
      </c>
    </row>
    <row r="15" spans="1:18" ht="28.5" customHeight="1" x14ac:dyDescent="0.25">
      <c r="A15" s="9"/>
      <c r="B15" s="9"/>
      <c r="C15" s="9"/>
      <c r="D15" s="20" t="s">
        <v>27</v>
      </c>
      <c r="E15" s="9"/>
      <c r="F15" s="9"/>
      <c r="G15" s="9"/>
      <c r="H15" s="9"/>
      <c r="I15" s="9"/>
      <c r="J15" s="9"/>
      <c r="K15" s="9"/>
      <c r="L15" s="9"/>
      <c r="M15" s="9"/>
      <c r="R15" s="9"/>
    </row>
    <row r="16" spans="1:18" x14ac:dyDescent="0.25">
      <c r="A16" s="13" t="s">
        <v>106</v>
      </c>
      <c r="B16" s="13" t="s">
        <v>15</v>
      </c>
      <c r="C16" s="13" t="s">
        <v>16</v>
      </c>
      <c r="D16" s="22" t="s">
        <v>28</v>
      </c>
      <c r="E16" s="9"/>
      <c r="F16" s="9"/>
      <c r="G16" s="9"/>
      <c r="H16" s="9"/>
      <c r="I16" s="9"/>
      <c r="J16" s="9"/>
      <c r="K16" s="14">
        <v>0</v>
      </c>
      <c r="L16" s="15">
        <f t="shared" ref="L16" si="3">R16/1.19</f>
        <v>134.45378151260505</v>
      </c>
      <c r="M16" s="16">
        <f>ROUND(K16*L16,2)</f>
        <v>0</v>
      </c>
      <c r="R16" s="15">
        <v>160</v>
      </c>
    </row>
    <row r="17" spans="1:18" ht="67.5" x14ac:dyDescent="0.25">
      <c r="A17" s="9"/>
      <c r="B17" s="9"/>
      <c r="C17" s="9"/>
      <c r="D17" s="20" t="s">
        <v>29</v>
      </c>
      <c r="E17" s="9"/>
      <c r="F17" s="9"/>
      <c r="G17" s="9"/>
      <c r="H17" s="9"/>
      <c r="I17" s="9"/>
      <c r="J17" s="9"/>
      <c r="K17" s="9"/>
      <c r="L17" s="9"/>
      <c r="M17" s="9"/>
      <c r="R17" s="9"/>
    </row>
    <row r="18" spans="1:18" x14ac:dyDescent="0.25">
      <c r="A18" s="13" t="s">
        <v>107</v>
      </c>
      <c r="B18" s="13" t="s">
        <v>15</v>
      </c>
      <c r="C18" s="13" t="s">
        <v>16</v>
      </c>
      <c r="D18" s="22" t="s">
        <v>30</v>
      </c>
      <c r="E18" s="9"/>
      <c r="F18" s="9"/>
      <c r="G18" s="9"/>
      <c r="H18" s="9"/>
      <c r="I18" s="9"/>
      <c r="J18" s="9"/>
      <c r="K18" s="14">
        <v>0</v>
      </c>
      <c r="L18" s="15">
        <f t="shared" ref="L18" si="4">R18/1.19</f>
        <v>2.9411764705882355</v>
      </c>
      <c r="M18" s="16">
        <f>ROUND(K18*L18,2)</f>
        <v>0</v>
      </c>
      <c r="R18" s="15">
        <v>3.5</v>
      </c>
    </row>
    <row r="19" spans="1:18" ht="22.5" x14ac:dyDescent="0.25">
      <c r="A19" s="9"/>
      <c r="B19" s="9"/>
      <c r="C19" s="9"/>
      <c r="D19" s="20" t="s">
        <v>38</v>
      </c>
      <c r="E19" s="9"/>
      <c r="F19" s="9"/>
      <c r="G19" s="9"/>
      <c r="H19" s="9"/>
      <c r="I19" s="9"/>
      <c r="J19" s="9"/>
      <c r="K19" s="9"/>
      <c r="L19" s="9"/>
      <c r="M19" s="9"/>
      <c r="R19" s="9"/>
    </row>
    <row r="20" spans="1:18" x14ac:dyDescent="0.25">
      <c r="A20" s="13" t="s">
        <v>108</v>
      </c>
      <c r="B20" s="13" t="s">
        <v>15</v>
      </c>
      <c r="C20" s="13" t="s">
        <v>33</v>
      </c>
      <c r="D20" s="22" t="s">
        <v>32</v>
      </c>
      <c r="E20" s="9"/>
      <c r="F20" s="9"/>
      <c r="G20" s="9"/>
      <c r="H20" s="9"/>
      <c r="I20" s="9"/>
      <c r="J20" s="9"/>
      <c r="K20" s="14">
        <v>0</v>
      </c>
      <c r="L20" s="15">
        <f t="shared" ref="L20" si="5">R20/1.19</f>
        <v>3.0420168067226894</v>
      </c>
      <c r="M20" s="16">
        <f>ROUND(K20*L20,2)</f>
        <v>0</v>
      </c>
      <c r="R20" s="15">
        <v>3.62</v>
      </c>
    </row>
    <row r="21" spans="1:18" ht="45" x14ac:dyDescent="0.25">
      <c r="A21" s="9"/>
      <c r="B21" s="9"/>
      <c r="C21" s="9"/>
      <c r="D21" s="20" t="s">
        <v>31</v>
      </c>
      <c r="E21" s="9"/>
      <c r="F21" s="9"/>
      <c r="G21" s="9"/>
      <c r="H21" s="9"/>
      <c r="I21" s="9"/>
      <c r="J21" s="9"/>
      <c r="K21" s="9"/>
      <c r="L21" s="9"/>
      <c r="M21" s="9"/>
      <c r="R21" s="9"/>
    </row>
    <row r="22" spans="1:18" x14ac:dyDescent="0.25">
      <c r="A22" s="13" t="s">
        <v>109</v>
      </c>
      <c r="B22" s="13" t="s">
        <v>15</v>
      </c>
      <c r="C22" s="13" t="s">
        <v>16</v>
      </c>
      <c r="D22" s="20" t="s">
        <v>80</v>
      </c>
      <c r="E22" s="9"/>
      <c r="F22" s="9"/>
      <c r="G22" s="9"/>
      <c r="H22" s="9"/>
      <c r="I22" s="9"/>
      <c r="J22" s="9"/>
      <c r="K22" s="14">
        <v>0</v>
      </c>
      <c r="L22" s="15">
        <f t="shared" ref="L22" si="6">R22/1.19</f>
        <v>3521.0084033613448</v>
      </c>
      <c r="M22" s="16">
        <f>ROUND(K22*L22,2)</f>
        <v>0</v>
      </c>
      <c r="R22" s="15">
        <v>4190</v>
      </c>
    </row>
    <row r="23" spans="1:18" ht="33.75" x14ac:dyDescent="0.25">
      <c r="A23" s="9"/>
      <c r="B23" s="9"/>
      <c r="C23" s="9"/>
      <c r="D23" s="20" t="s">
        <v>81</v>
      </c>
      <c r="E23" s="9"/>
      <c r="F23" s="9"/>
      <c r="G23" s="9"/>
      <c r="H23" s="9"/>
      <c r="I23" s="9"/>
      <c r="J23" s="9"/>
      <c r="K23" s="9"/>
      <c r="L23" s="9"/>
      <c r="M23" s="9"/>
      <c r="R23" s="9"/>
    </row>
    <row r="24" spans="1:18" x14ac:dyDescent="0.25">
      <c r="A24" s="13" t="s">
        <v>110</v>
      </c>
      <c r="B24" s="13" t="s">
        <v>15</v>
      </c>
      <c r="C24" s="13" t="s">
        <v>16</v>
      </c>
      <c r="D24" s="20" t="s">
        <v>83</v>
      </c>
      <c r="E24" s="9"/>
      <c r="F24" s="9"/>
      <c r="G24" s="9"/>
      <c r="H24" s="9"/>
      <c r="I24" s="9"/>
      <c r="J24" s="9"/>
      <c r="K24" s="14">
        <v>0</v>
      </c>
      <c r="L24" s="15">
        <f t="shared" ref="L24" si="7">R24/1.19</f>
        <v>2478.9915966386557</v>
      </c>
      <c r="M24" s="16">
        <f>ROUND(K24*L24,2)</f>
        <v>0</v>
      </c>
      <c r="R24" s="15">
        <v>2950</v>
      </c>
    </row>
    <row r="25" spans="1:18" x14ac:dyDescent="0.25">
      <c r="A25" s="9"/>
      <c r="B25" s="9"/>
      <c r="C25" s="9"/>
      <c r="D25" s="20" t="s">
        <v>82</v>
      </c>
      <c r="E25" s="9"/>
      <c r="F25" s="9"/>
      <c r="G25" s="9"/>
      <c r="H25" s="9"/>
      <c r="I25" s="9"/>
      <c r="J25" s="9"/>
      <c r="K25" s="9"/>
      <c r="L25" s="9"/>
      <c r="M25" s="9"/>
      <c r="R25" s="9"/>
    </row>
    <row r="26" spans="1:18" x14ac:dyDescent="0.25">
      <c r="A26" s="13" t="s">
        <v>111</v>
      </c>
      <c r="B26" s="13" t="s">
        <v>15</v>
      </c>
      <c r="C26" s="13" t="s">
        <v>16</v>
      </c>
      <c r="D26" s="22" t="s">
        <v>35</v>
      </c>
      <c r="E26" s="9"/>
      <c r="F26" s="9"/>
      <c r="G26" s="9"/>
      <c r="H26" s="9"/>
      <c r="I26" s="9"/>
      <c r="J26" s="9"/>
      <c r="K26" s="14">
        <v>0</v>
      </c>
      <c r="L26" s="15">
        <f t="shared" ref="L26" si="8">R26/1.19</f>
        <v>159.66386554621849</v>
      </c>
      <c r="M26" s="16">
        <f>ROUND(K26*L26,2)</f>
        <v>0</v>
      </c>
      <c r="R26" s="15">
        <v>190</v>
      </c>
    </row>
    <row r="27" spans="1:18" ht="45" x14ac:dyDescent="0.25">
      <c r="A27" s="9"/>
      <c r="B27" s="9"/>
      <c r="C27" s="9"/>
      <c r="D27" s="20" t="s">
        <v>34</v>
      </c>
      <c r="E27" s="9"/>
      <c r="F27" s="9"/>
      <c r="G27" s="9"/>
      <c r="H27" s="9"/>
      <c r="I27" s="9"/>
      <c r="J27" s="9"/>
      <c r="K27" s="9"/>
      <c r="L27" s="9"/>
      <c r="M27" s="9"/>
      <c r="R27" s="9"/>
    </row>
    <row r="28" spans="1:18" x14ac:dyDescent="0.25">
      <c r="A28" s="13" t="s">
        <v>112</v>
      </c>
      <c r="B28" s="13" t="s">
        <v>15</v>
      </c>
      <c r="C28" s="13" t="s">
        <v>33</v>
      </c>
      <c r="D28" s="22" t="s">
        <v>37</v>
      </c>
      <c r="E28" s="9"/>
      <c r="F28" s="9"/>
      <c r="G28" s="9"/>
      <c r="H28" s="9"/>
      <c r="I28" s="9"/>
      <c r="J28" s="9"/>
      <c r="K28" s="14">
        <v>0</v>
      </c>
      <c r="L28" s="15">
        <f t="shared" ref="L28" si="9">R28/1.19</f>
        <v>5.6470588235294121</v>
      </c>
      <c r="M28" s="16">
        <f>ROUND(K28*L28,2)</f>
        <v>0</v>
      </c>
      <c r="R28" s="15">
        <v>6.72</v>
      </c>
    </row>
    <row r="29" spans="1:18" ht="56.25" x14ac:dyDescent="0.25">
      <c r="A29" s="9"/>
      <c r="B29" s="9"/>
      <c r="C29" s="9"/>
      <c r="D29" s="20" t="s">
        <v>36</v>
      </c>
      <c r="E29" s="9"/>
      <c r="F29" s="9"/>
      <c r="G29" s="9"/>
      <c r="H29" s="9"/>
      <c r="I29" s="9"/>
      <c r="J29" s="9"/>
      <c r="K29" s="9"/>
      <c r="L29" s="9"/>
      <c r="M29" s="9"/>
      <c r="R29" s="9"/>
    </row>
    <row r="30" spans="1:18" x14ac:dyDescent="0.25">
      <c r="A30" s="13" t="s">
        <v>113</v>
      </c>
      <c r="B30" s="13" t="s">
        <v>15</v>
      </c>
      <c r="C30" s="13" t="s">
        <v>16</v>
      </c>
      <c r="D30" s="22" t="s">
        <v>17</v>
      </c>
      <c r="E30" s="9"/>
      <c r="F30" s="9"/>
      <c r="G30" s="9"/>
      <c r="H30" s="9"/>
      <c r="I30" s="9"/>
      <c r="J30" s="9"/>
      <c r="K30" s="14">
        <v>0</v>
      </c>
      <c r="L30" s="15">
        <f t="shared" ref="L30" si="10">R30/1.19</f>
        <v>2941.1764705882356</v>
      </c>
      <c r="M30" s="16">
        <f>ROUND(K30*L30,2)</f>
        <v>0</v>
      </c>
      <c r="R30" s="15">
        <v>3500</v>
      </c>
    </row>
    <row r="31" spans="1:18" ht="90" x14ac:dyDescent="0.25">
      <c r="A31" s="9"/>
      <c r="B31" s="9"/>
      <c r="C31" s="9"/>
      <c r="D31" s="20" t="s">
        <v>157</v>
      </c>
      <c r="E31" s="9"/>
      <c r="F31" s="9"/>
      <c r="G31" s="9"/>
      <c r="H31" s="9"/>
      <c r="I31" s="9"/>
      <c r="J31" s="9"/>
      <c r="K31" s="9"/>
      <c r="L31" s="9"/>
      <c r="M31" s="9"/>
      <c r="R31" s="9"/>
    </row>
    <row r="32" spans="1:18" x14ac:dyDescent="0.25">
      <c r="A32" s="13" t="s">
        <v>114</v>
      </c>
      <c r="B32" s="13" t="s">
        <v>15</v>
      </c>
      <c r="C32" s="13" t="s">
        <v>16</v>
      </c>
      <c r="D32" s="22" t="s">
        <v>40</v>
      </c>
      <c r="E32" s="9"/>
      <c r="F32" s="9"/>
      <c r="G32" s="9"/>
      <c r="H32" s="9"/>
      <c r="I32" s="9"/>
      <c r="J32" s="9"/>
      <c r="K32" s="14">
        <v>0</v>
      </c>
      <c r="L32" s="15">
        <f t="shared" ref="L32" si="11">R32/1.19</f>
        <v>18907.563025210085</v>
      </c>
      <c r="M32" s="16">
        <f>ROUND(K32*L32,2)</f>
        <v>0</v>
      </c>
      <c r="R32" s="15">
        <v>22500</v>
      </c>
    </row>
    <row r="33" spans="1:18" ht="87" customHeight="1" x14ac:dyDescent="0.25">
      <c r="A33" s="9"/>
      <c r="B33" s="9"/>
      <c r="C33" s="9"/>
      <c r="D33" s="20" t="s">
        <v>39</v>
      </c>
      <c r="E33" s="9"/>
      <c r="F33" s="9"/>
      <c r="G33" s="9"/>
      <c r="H33" s="9"/>
      <c r="I33" s="9"/>
      <c r="J33" s="9"/>
      <c r="K33" s="9"/>
      <c r="L33" s="9"/>
      <c r="M33" s="9"/>
      <c r="R33" s="9"/>
    </row>
    <row r="34" spans="1:18" x14ac:dyDescent="0.25">
      <c r="A34" s="13" t="s">
        <v>115</v>
      </c>
      <c r="B34" s="13" t="s">
        <v>15</v>
      </c>
      <c r="C34" s="13" t="s">
        <v>16</v>
      </c>
      <c r="D34" s="22" t="s">
        <v>49</v>
      </c>
      <c r="E34" s="9"/>
      <c r="F34" s="9"/>
      <c r="G34" s="9"/>
      <c r="H34" s="9"/>
      <c r="I34" s="9"/>
      <c r="J34" s="9"/>
      <c r="K34" s="14">
        <v>0</v>
      </c>
      <c r="L34" s="15">
        <f t="shared" ref="L34" si="12">R34/1.19</f>
        <v>33193.277310924372</v>
      </c>
      <c r="M34" s="16">
        <f>ROUND(K34*L34,2)</f>
        <v>0</v>
      </c>
      <c r="R34" s="15">
        <v>39500</v>
      </c>
    </row>
    <row r="35" spans="1:18" ht="124.5" customHeight="1" x14ac:dyDescent="0.25">
      <c r="A35" s="9"/>
      <c r="B35" s="9"/>
      <c r="C35" s="9"/>
      <c r="D35" s="20" t="s">
        <v>48</v>
      </c>
      <c r="E35" s="9"/>
      <c r="F35" s="9"/>
      <c r="G35" s="9"/>
      <c r="H35" s="9"/>
      <c r="I35" s="9"/>
      <c r="J35" s="9"/>
      <c r="K35" s="9"/>
      <c r="L35" s="9"/>
      <c r="M35" s="9"/>
      <c r="R35" s="9"/>
    </row>
    <row r="36" spans="1:18" x14ac:dyDescent="0.25">
      <c r="A36" s="13" t="s">
        <v>116</v>
      </c>
      <c r="B36" s="13" t="s">
        <v>15</v>
      </c>
      <c r="C36" s="13" t="s">
        <v>16</v>
      </c>
      <c r="D36" s="22" t="s">
        <v>62</v>
      </c>
      <c r="E36" s="9"/>
      <c r="F36" s="9"/>
      <c r="G36" s="9"/>
      <c r="H36" s="9"/>
      <c r="I36" s="9"/>
      <c r="J36" s="9"/>
      <c r="K36" s="14">
        <v>0</v>
      </c>
      <c r="L36" s="15">
        <f t="shared" ref="L36" si="13">R36/1.19</f>
        <v>529.41176470588243</v>
      </c>
      <c r="M36" s="16">
        <f>ROUND(K36*L36,2)</f>
        <v>0</v>
      </c>
      <c r="R36" s="15">
        <v>630</v>
      </c>
    </row>
    <row r="37" spans="1:18" x14ac:dyDescent="0.25">
      <c r="A37" s="9"/>
      <c r="B37" s="9"/>
      <c r="C37" s="9"/>
      <c r="D37" s="20" t="s">
        <v>63</v>
      </c>
      <c r="E37" s="9"/>
      <c r="F37" s="9"/>
      <c r="G37" s="9"/>
      <c r="H37" s="9"/>
      <c r="I37" s="9"/>
      <c r="J37" s="9"/>
      <c r="K37" s="9"/>
      <c r="L37" s="9"/>
      <c r="M37" s="9"/>
      <c r="R37" s="9"/>
    </row>
    <row r="38" spans="1:18" x14ac:dyDescent="0.25">
      <c r="A38" s="13" t="s">
        <v>117</v>
      </c>
      <c r="B38" s="13" t="s">
        <v>15</v>
      </c>
      <c r="C38" s="13" t="s">
        <v>16</v>
      </c>
      <c r="D38" s="22" t="s">
        <v>62</v>
      </c>
      <c r="E38" s="9"/>
      <c r="F38" s="9"/>
      <c r="G38" s="9"/>
      <c r="H38" s="9"/>
      <c r="I38" s="9"/>
      <c r="J38" s="9"/>
      <c r="K38" s="14">
        <v>0</v>
      </c>
      <c r="L38" s="15">
        <f t="shared" ref="L38" si="14">R38/1.19</f>
        <v>2352.9411764705883</v>
      </c>
      <c r="M38" s="16">
        <f>ROUND(K38*L38,2)</f>
        <v>0</v>
      </c>
      <c r="R38" s="15">
        <v>2800</v>
      </c>
    </row>
    <row r="39" spans="1:18" ht="90" x14ac:dyDescent="0.25">
      <c r="A39" s="9"/>
      <c r="B39" s="9"/>
      <c r="C39" s="9"/>
      <c r="D39" s="20" t="s">
        <v>72</v>
      </c>
      <c r="E39" s="9"/>
      <c r="F39" s="9"/>
      <c r="G39" s="9"/>
      <c r="H39" s="9"/>
      <c r="I39" s="9"/>
      <c r="J39" s="9"/>
      <c r="K39" s="9"/>
      <c r="L39" s="9"/>
      <c r="M39" s="9"/>
      <c r="R39" s="9"/>
    </row>
    <row r="40" spans="1:18" x14ac:dyDescent="0.25">
      <c r="A40" s="13" t="s">
        <v>118</v>
      </c>
      <c r="B40" s="13" t="s">
        <v>15</v>
      </c>
      <c r="C40" s="13" t="s">
        <v>16</v>
      </c>
      <c r="D40" s="22" t="s">
        <v>62</v>
      </c>
      <c r="E40" s="9"/>
      <c r="F40" s="9"/>
      <c r="G40" s="9"/>
      <c r="H40" s="9"/>
      <c r="I40" s="9"/>
      <c r="J40" s="9"/>
      <c r="K40" s="14">
        <v>0</v>
      </c>
      <c r="L40" s="15">
        <f t="shared" ref="L40" si="15">R40/1.19</f>
        <v>3067.2268907563025</v>
      </c>
      <c r="M40" s="16">
        <f>ROUND(K40*L40,2)</f>
        <v>0</v>
      </c>
      <c r="R40" s="15">
        <v>3650</v>
      </c>
    </row>
    <row r="41" spans="1:18" ht="56.25" x14ac:dyDescent="0.25">
      <c r="A41" s="9"/>
      <c r="B41" s="9"/>
      <c r="C41" s="9"/>
      <c r="D41" s="20" t="s">
        <v>78</v>
      </c>
      <c r="E41" s="9"/>
      <c r="F41" s="9"/>
      <c r="G41" s="9"/>
      <c r="H41" s="9"/>
      <c r="I41" s="9"/>
      <c r="J41" s="9"/>
      <c r="K41" s="9"/>
      <c r="L41" s="9"/>
      <c r="M41" s="9"/>
      <c r="R41" s="9"/>
    </row>
    <row r="42" spans="1:18" x14ac:dyDescent="0.25">
      <c r="A42" s="13" t="s">
        <v>119</v>
      </c>
      <c r="B42" s="13" t="s">
        <v>15</v>
      </c>
      <c r="C42" s="13" t="s">
        <v>16</v>
      </c>
      <c r="D42" s="22" t="s">
        <v>62</v>
      </c>
      <c r="E42" s="9"/>
      <c r="F42" s="9"/>
      <c r="G42" s="9"/>
      <c r="H42" s="9"/>
      <c r="I42" s="9"/>
      <c r="J42" s="9"/>
      <c r="K42" s="14">
        <v>0</v>
      </c>
      <c r="L42" s="15">
        <f t="shared" ref="L42" si="16">R42/1.19</f>
        <v>1932.7731092436975</v>
      </c>
      <c r="M42" s="16">
        <f>ROUND(K42*L42,2)</f>
        <v>0</v>
      </c>
      <c r="R42" s="15">
        <v>2300</v>
      </c>
    </row>
    <row r="43" spans="1:18" ht="33.75" x14ac:dyDescent="0.25">
      <c r="A43" s="9"/>
      <c r="B43" s="9"/>
      <c r="C43" s="9"/>
      <c r="D43" s="20" t="s">
        <v>76</v>
      </c>
      <c r="E43" s="9"/>
      <c r="F43" s="9"/>
      <c r="G43" s="9"/>
      <c r="H43" s="9"/>
      <c r="I43" s="9"/>
      <c r="J43" s="9"/>
      <c r="K43" s="9"/>
      <c r="L43" s="9"/>
      <c r="M43" s="9"/>
      <c r="R43" s="15"/>
    </row>
    <row r="44" spans="1:18" x14ac:dyDescent="0.25">
      <c r="A44" s="13" t="s">
        <v>120</v>
      </c>
      <c r="B44" s="13" t="s">
        <v>15</v>
      </c>
      <c r="C44" s="13" t="s">
        <v>16</v>
      </c>
      <c r="D44" s="22" t="s">
        <v>62</v>
      </c>
      <c r="E44" s="9"/>
      <c r="F44" s="9"/>
      <c r="G44" s="9"/>
      <c r="H44" s="9"/>
      <c r="I44" s="9"/>
      <c r="J44" s="9"/>
      <c r="K44" s="14">
        <v>0</v>
      </c>
      <c r="L44" s="15">
        <f t="shared" ref="L44" si="17">R44/1.19</f>
        <v>4369.7478991596645</v>
      </c>
      <c r="M44" s="16">
        <f>ROUND(K44*L44,2)</f>
        <v>0</v>
      </c>
      <c r="R44" s="15">
        <v>5200</v>
      </c>
    </row>
    <row r="45" spans="1:18" ht="33.75" x14ac:dyDescent="0.25">
      <c r="A45" s="9"/>
      <c r="B45" s="9"/>
      <c r="C45" s="9"/>
      <c r="D45" s="20" t="s">
        <v>100</v>
      </c>
      <c r="E45" s="9"/>
      <c r="F45" s="9"/>
      <c r="G45" s="9"/>
      <c r="H45" s="9"/>
      <c r="I45" s="9"/>
      <c r="J45" s="9"/>
      <c r="K45" s="9"/>
      <c r="L45" s="9"/>
      <c r="M45" s="9"/>
      <c r="R45" s="15"/>
    </row>
    <row r="46" spans="1:18" x14ac:dyDescent="0.25">
      <c r="A46" s="13" t="s">
        <v>121</v>
      </c>
      <c r="B46" s="13" t="s">
        <v>15</v>
      </c>
      <c r="C46" s="13" t="s">
        <v>16</v>
      </c>
      <c r="D46" s="22" t="s">
        <v>62</v>
      </c>
      <c r="E46" s="9"/>
      <c r="F46" s="9"/>
      <c r="G46" s="9"/>
      <c r="H46" s="9"/>
      <c r="I46" s="9"/>
      <c r="J46" s="9"/>
      <c r="K46" s="14">
        <v>0</v>
      </c>
      <c r="L46" s="15">
        <f t="shared" ref="L46" si="18">R46/1.19</f>
        <v>4285.7142857142862</v>
      </c>
      <c r="M46" s="16">
        <f>ROUND(K46*L46,2)</f>
        <v>0</v>
      </c>
      <c r="R46" s="15">
        <v>5100</v>
      </c>
    </row>
    <row r="47" spans="1:18" ht="84" customHeight="1" x14ac:dyDescent="0.25">
      <c r="A47" s="9"/>
      <c r="B47" s="9"/>
      <c r="C47" s="9"/>
      <c r="D47" s="20" t="s">
        <v>99</v>
      </c>
      <c r="E47" s="9"/>
      <c r="F47" s="9"/>
      <c r="G47" s="9"/>
      <c r="H47" s="9"/>
      <c r="I47" s="9"/>
      <c r="J47" s="9"/>
      <c r="K47" s="9"/>
      <c r="L47" s="9"/>
      <c r="M47" s="9"/>
      <c r="R47" s="15"/>
    </row>
    <row r="48" spans="1:18" x14ac:dyDescent="0.25">
      <c r="A48" s="13" t="s">
        <v>122</v>
      </c>
      <c r="B48" s="13" t="s">
        <v>15</v>
      </c>
      <c r="C48" s="13" t="s">
        <v>16</v>
      </c>
      <c r="D48" s="22" t="s">
        <v>62</v>
      </c>
      <c r="E48" s="9"/>
      <c r="F48" s="9"/>
      <c r="G48" s="9"/>
      <c r="H48" s="9"/>
      <c r="I48" s="9"/>
      <c r="J48" s="9"/>
      <c r="K48" s="14">
        <v>0</v>
      </c>
      <c r="L48" s="15">
        <f t="shared" ref="L48" si="19">R48/1.19</f>
        <v>4705.8823529411766</v>
      </c>
      <c r="M48" s="16">
        <f>ROUND(K48*L48,2)</f>
        <v>0</v>
      </c>
      <c r="R48" s="15">
        <v>5600</v>
      </c>
    </row>
    <row r="49" spans="1:18" ht="90" x14ac:dyDescent="0.25">
      <c r="A49" s="9"/>
      <c r="B49" s="9"/>
      <c r="C49" s="9"/>
      <c r="D49" s="20" t="s">
        <v>77</v>
      </c>
      <c r="E49" s="9"/>
      <c r="F49" s="9"/>
      <c r="G49" s="9"/>
      <c r="H49" s="9"/>
      <c r="I49" s="9"/>
      <c r="J49" s="9"/>
      <c r="K49" s="9"/>
      <c r="L49" s="9"/>
      <c r="M49" s="9"/>
      <c r="R49" s="15"/>
    </row>
    <row r="50" spans="1:18" x14ac:dyDescent="0.25">
      <c r="A50" s="13" t="s">
        <v>123</v>
      </c>
      <c r="B50" s="13" t="s">
        <v>15</v>
      </c>
      <c r="C50" s="13" t="s">
        <v>16</v>
      </c>
      <c r="D50" s="22" t="s">
        <v>62</v>
      </c>
      <c r="E50" s="9"/>
      <c r="F50" s="9"/>
      <c r="G50" s="9"/>
      <c r="H50" s="9"/>
      <c r="I50" s="9"/>
      <c r="J50" s="9"/>
      <c r="K50" s="14">
        <v>0</v>
      </c>
      <c r="L50" s="15">
        <f t="shared" ref="L50" si="20">R50/1.19</f>
        <v>3445.3781512605042</v>
      </c>
      <c r="M50" s="16">
        <f>ROUND(K50*L50,2)</f>
        <v>0</v>
      </c>
      <c r="R50" s="15">
        <v>4100</v>
      </c>
    </row>
    <row r="51" spans="1:18" ht="45" x14ac:dyDescent="0.25">
      <c r="A51" s="9"/>
      <c r="B51" s="9"/>
      <c r="C51" s="9"/>
      <c r="D51" s="20" t="s">
        <v>90</v>
      </c>
      <c r="E51" s="9"/>
      <c r="F51" s="9"/>
      <c r="G51" s="9"/>
      <c r="H51" s="9"/>
      <c r="I51" s="9"/>
      <c r="J51" s="9"/>
      <c r="K51" s="9"/>
      <c r="L51" s="9"/>
      <c r="M51" s="9"/>
      <c r="R51" s="15"/>
    </row>
    <row r="52" spans="1:18" x14ac:dyDescent="0.25">
      <c r="A52" s="13" t="s">
        <v>124</v>
      </c>
      <c r="B52" s="13" t="s">
        <v>15</v>
      </c>
      <c r="C52" s="13" t="s">
        <v>16</v>
      </c>
      <c r="D52" s="22" t="s">
        <v>62</v>
      </c>
      <c r="E52" s="9"/>
      <c r="F52" s="9"/>
      <c r="G52" s="9"/>
      <c r="H52" s="9"/>
      <c r="I52" s="9"/>
      <c r="J52" s="9"/>
      <c r="K52" s="14">
        <v>0</v>
      </c>
      <c r="L52" s="15">
        <f t="shared" ref="L52" si="21">R52/1.19</f>
        <v>5084.0336134453783</v>
      </c>
      <c r="M52" s="16">
        <f>ROUND(K52*L52,2)</f>
        <v>0</v>
      </c>
      <c r="R52" s="15">
        <v>6050</v>
      </c>
    </row>
    <row r="53" spans="1:18" ht="101.25" x14ac:dyDescent="0.25">
      <c r="A53" s="9"/>
      <c r="B53" s="9"/>
      <c r="C53" s="9"/>
      <c r="D53" s="20" t="s">
        <v>98</v>
      </c>
      <c r="E53" s="9"/>
      <c r="F53" s="9"/>
      <c r="G53" s="9"/>
      <c r="H53" s="9"/>
      <c r="I53" s="9"/>
      <c r="J53" s="9"/>
      <c r="K53" s="9"/>
      <c r="L53" s="9"/>
      <c r="M53" s="9"/>
      <c r="R53" s="15"/>
    </row>
    <row r="54" spans="1:18" x14ac:dyDescent="0.25">
      <c r="A54" s="13" t="s">
        <v>125</v>
      </c>
      <c r="B54" s="13" t="s">
        <v>15</v>
      </c>
      <c r="C54" s="13" t="s">
        <v>16</v>
      </c>
      <c r="D54" s="22" t="s">
        <v>64</v>
      </c>
      <c r="E54" s="9"/>
      <c r="F54" s="9"/>
      <c r="G54" s="9"/>
      <c r="H54" s="9"/>
      <c r="I54" s="9"/>
      <c r="J54" s="9"/>
      <c r="K54" s="14">
        <v>0</v>
      </c>
      <c r="L54" s="15">
        <f t="shared" ref="L54" si="22">R54/1.19</f>
        <v>411.76470588235298</v>
      </c>
      <c r="M54" s="16">
        <f>ROUND(K54*L54,2)</f>
        <v>0</v>
      </c>
      <c r="R54" s="15">
        <v>490</v>
      </c>
    </row>
    <row r="55" spans="1:18" ht="22.5" x14ac:dyDescent="0.25">
      <c r="A55" s="9"/>
      <c r="B55" s="9"/>
      <c r="C55" s="9"/>
      <c r="D55" s="20" t="s">
        <v>67</v>
      </c>
      <c r="E55" s="9"/>
      <c r="F55" s="9"/>
      <c r="G55" s="9"/>
      <c r="H55" s="9"/>
      <c r="I55" s="9"/>
      <c r="J55" s="9"/>
      <c r="K55" s="9"/>
      <c r="L55" s="9"/>
      <c r="M55" s="9"/>
      <c r="R55" s="9"/>
    </row>
    <row r="56" spans="1:18" x14ac:dyDescent="0.25">
      <c r="A56" s="13" t="s">
        <v>126</v>
      </c>
      <c r="B56" s="13" t="s">
        <v>15</v>
      </c>
      <c r="C56" s="13" t="s">
        <v>16</v>
      </c>
      <c r="D56" s="22" t="s">
        <v>65</v>
      </c>
      <c r="E56" s="9"/>
      <c r="F56" s="9"/>
      <c r="G56" s="9"/>
      <c r="H56" s="9"/>
      <c r="I56" s="9"/>
      <c r="J56" s="9"/>
      <c r="K56" s="14">
        <v>0</v>
      </c>
      <c r="L56" s="15">
        <f t="shared" ref="L56" si="23">R56/1.19</f>
        <v>294.11764705882354</v>
      </c>
      <c r="M56" s="16">
        <f>ROUND(K56*L56,2)</f>
        <v>0</v>
      </c>
      <c r="R56" s="15">
        <v>350</v>
      </c>
    </row>
    <row r="57" spans="1:18" ht="22.5" x14ac:dyDescent="0.25">
      <c r="A57" s="9"/>
      <c r="B57" s="9"/>
      <c r="C57" s="9"/>
      <c r="D57" s="20" t="s">
        <v>66</v>
      </c>
      <c r="E57" s="9"/>
      <c r="F57" s="9"/>
      <c r="G57" s="9"/>
      <c r="H57" s="9"/>
      <c r="I57" s="9"/>
      <c r="J57" s="9"/>
      <c r="K57" s="9"/>
      <c r="L57" s="9"/>
      <c r="M57" s="9"/>
      <c r="R57" s="9"/>
    </row>
    <row r="58" spans="1:18" x14ac:dyDescent="0.25">
      <c r="A58" s="13" t="s">
        <v>127</v>
      </c>
      <c r="B58" s="13" t="s">
        <v>15</v>
      </c>
      <c r="C58" s="13" t="s">
        <v>16</v>
      </c>
      <c r="D58" s="22" t="s">
        <v>42</v>
      </c>
      <c r="E58" s="9"/>
      <c r="F58" s="9"/>
      <c r="G58" s="9"/>
      <c r="H58" s="9"/>
      <c r="I58" s="9"/>
      <c r="J58" s="9"/>
      <c r="K58" s="14">
        <v>0</v>
      </c>
      <c r="L58" s="15">
        <f t="shared" ref="L58" si="24">R58/1.19</f>
        <v>7.5630252100840343</v>
      </c>
      <c r="M58" s="16">
        <f>ROUND(K58*L58,2)</f>
        <v>0</v>
      </c>
      <c r="R58" s="15">
        <v>9</v>
      </c>
    </row>
    <row r="59" spans="1:18" ht="33.75" x14ac:dyDescent="0.25">
      <c r="A59" s="9"/>
      <c r="B59" s="9"/>
      <c r="C59" s="9"/>
      <c r="D59" s="20" t="s">
        <v>41</v>
      </c>
      <c r="E59" s="9"/>
      <c r="F59" s="9"/>
      <c r="G59" s="9"/>
      <c r="H59" s="9"/>
      <c r="I59" s="9"/>
      <c r="J59" s="9"/>
      <c r="K59" s="9"/>
      <c r="L59" s="9"/>
      <c r="M59" s="9"/>
      <c r="R59" s="9"/>
    </row>
    <row r="60" spans="1:18" x14ac:dyDescent="0.25">
      <c r="A60" s="13" t="s">
        <v>128</v>
      </c>
      <c r="B60" s="13" t="s">
        <v>15</v>
      </c>
      <c r="C60" s="13" t="s">
        <v>16</v>
      </c>
      <c r="D60" s="20" t="s">
        <v>71</v>
      </c>
      <c r="E60" s="9"/>
      <c r="F60" s="9"/>
      <c r="G60" s="9"/>
      <c r="H60" s="9"/>
      <c r="I60" s="9"/>
      <c r="J60" s="9"/>
      <c r="K60" s="14">
        <v>0</v>
      </c>
      <c r="L60" s="15">
        <f t="shared" ref="L60" si="25">R60/1.19</f>
        <v>71.428571428571431</v>
      </c>
      <c r="M60" s="16">
        <f>ROUND(K60*L60,2)</f>
        <v>0</v>
      </c>
      <c r="R60" s="15">
        <v>85</v>
      </c>
    </row>
    <row r="61" spans="1:18" ht="112.5" x14ac:dyDescent="0.25">
      <c r="A61" s="9"/>
      <c r="B61" s="9"/>
      <c r="C61" s="9"/>
      <c r="D61" s="20" t="s">
        <v>70</v>
      </c>
      <c r="E61" s="9"/>
      <c r="F61" s="9"/>
      <c r="G61" s="9"/>
      <c r="H61" s="9"/>
      <c r="I61" s="9"/>
      <c r="J61" s="9"/>
      <c r="K61" s="9"/>
      <c r="L61" s="9"/>
      <c r="M61" s="9"/>
      <c r="R61" s="9"/>
    </row>
    <row r="62" spans="1:18" x14ac:dyDescent="0.25">
      <c r="A62" s="13" t="s">
        <v>129</v>
      </c>
      <c r="B62" s="13" t="s">
        <v>15</v>
      </c>
      <c r="C62" s="13" t="s">
        <v>16</v>
      </c>
      <c r="D62" s="22" t="s">
        <v>43</v>
      </c>
      <c r="E62" s="9"/>
      <c r="F62" s="9"/>
      <c r="G62" s="9"/>
      <c r="H62" s="9"/>
      <c r="I62" s="9"/>
      <c r="J62" s="9"/>
      <c r="K62" s="14">
        <v>0</v>
      </c>
      <c r="L62" s="15">
        <f t="shared" ref="L62" si="26">R62/1.19</f>
        <v>168.0672268907563</v>
      </c>
      <c r="M62" s="16">
        <f>ROUND(K62*L62,2)</f>
        <v>0</v>
      </c>
      <c r="R62" s="23">
        <v>200</v>
      </c>
    </row>
    <row r="63" spans="1:18" ht="22.5" x14ac:dyDescent="0.25">
      <c r="A63" s="9"/>
      <c r="B63" s="9"/>
      <c r="C63" s="9"/>
      <c r="D63" s="20" t="s">
        <v>150</v>
      </c>
      <c r="E63" s="9"/>
      <c r="F63" s="9"/>
      <c r="G63" s="9"/>
      <c r="H63" s="9"/>
      <c r="I63" s="9"/>
      <c r="J63" s="9"/>
      <c r="K63" s="9"/>
      <c r="L63" s="9"/>
      <c r="M63" s="9"/>
      <c r="R63" s="24"/>
    </row>
    <row r="64" spans="1:18" x14ac:dyDescent="0.25">
      <c r="A64" s="13" t="s">
        <v>130</v>
      </c>
      <c r="B64" s="13" t="s">
        <v>15</v>
      </c>
      <c r="C64" s="13" t="s">
        <v>16</v>
      </c>
      <c r="D64" s="22" t="s">
        <v>50</v>
      </c>
      <c r="E64" s="9"/>
      <c r="F64" s="9"/>
      <c r="G64" s="9"/>
      <c r="H64" s="9"/>
      <c r="I64" s="9"/>
      <c r="J64" s="9"/>
      <c r="K64" s="14">
        <v>0</v>
      </c>
      <c r="L64" s="15">
        <f t="shared" ref="L64" si="27">R64/1.19</f>
        <v>798.31932773109247</v>
      </c>
      <c r="M64" s="16">
        <f>ROUND(K64*L64,2)</f>
        <v>0</v>
      </c>
      <c r="R64" s="23">
        <v>950</v>
      </c>
    </row>
    <row r="65" spans="1:18" ht="33.75" x14ac:dyDescent="0.25">
      <c r="A65" s="9"/>
      <c r="B65" s="9"/>
      <c r="C65" s="9"/>
      <c r="D65" s="20" t="s">
        <v>51</v>
      </c>
      <c r="E65" s="9"/>
      <c r="F65" s="9"/>
      <c r="G65" s="9"/>
      <c r="H65" s="9"/>
      <c r="I65" s="9"/>
      <c r="J65" s="9"/>
      <c r="K65" s="9"/>
      <c r="L65" s="9"/>
      <c r="M65" s="9"/>
      <c r="R65" s="9"/>
    </row>
    <row r="66" spans="1:18" x14ac:dyDescent="0.25">
      <c r="A66" s="13" t="s">
        <v>131</v>
      </c>
      <c r="B66" s="13" t="s">
        <v>15</v>
      </c>
      <c r="C66" s="13" t="s">
        <v>16</v>
      </c>
      <c r="D66" s="22" t="s">
        <v>45</v>
      </c>
      <c r="E66" s="9"/>
      <c r="F66" s="9"/>
      <c r="G66" s="9"/>
      <c r="H66" s="9"/>
      <c r="I66" s="9"/>
      <c r="J66" s="9"/>
      <c r="K66" s="14">
        <v>0</v>
      </c>
      <c r="L66" s="15">
        <f t="shared" ref="L66" si="28">R66/1.19</f>
        <v>831.93277310924373</v>
      </c>
      <c r="M66" s="16">
        <f>ROUND(K66*L66,2)</f>
        <v>0</v>
      </c>
      <c r="R66" s="15">
        <v>990</v>
      </c>
    </row>
    <row r="67" spans="1:18" ht="45" x14ac:dyDescent="0.25">
      <c r="A67" s="9"/>
      <c r="B67" s="9"/>
      <c r="C67" s="9"/>
      <c r="D67" s="20" t="s">
        <v>44</v>
      </c>
      <c r="E67" s="9"/>
      <c r="F67" s="9"/>
      <c r="G67" s="9"/>
      <c r="H67" s="9"/>
      <c r="I67" s="9"/>
      <c r="J67" s="9"/>
      <c r="K67" s="9"/>
      <c r="L67" s="9"/>
      <c r="M67" s="9"/>
      <c r="R67" s="9"/>
    </row>
    <row r="68" spans="1:18" x14ac:dyDescent="0.25">
      <c r="A68" s="13" t="s">
        <v>132</v>
      </c>
      <c r="B68" s="13" t="s">
        <v>15</v>
      </c>
      <c r="C68" s="13" t="s">
        <v>16</v>
      </c>
      <c r="D68" s="22" t="s">
        <v>53</v>
      </c>
      <c r="E68" s="9"/>
      <c r="F68" s="9"/>
      <c r="G68" s="9"/>
      <c r="H68" s="9"/>
      <c r="I68" s="9"/>
      <c r="J68" s="9"/>
      <c r="K68" s="14">
        <v>0</v>
      </c>
      <c r="L68" s="15">
        <f t="shared" ref="L68" si="29">R68/1.19</f>
        <v>1521.0084033613446</v>
      </c>
      <c r="M68" s="16">
        <f>ROUND(K68*L68,2)</f>
        <v>0</v>
      </c>
      <c r="R68" s="15">
        <v>1810</v>
      </c>
    </row>
    <row r="69" spans="1:18" ht="67.5" x14ac:dyDescent="0.25">
      <c r="A69" s="9"/>
      <c r="B69" s="9"/>
      <c r="C69" s="9"/>
      <c r="D69" s="20" t="s">
        <v>54</v>
      </c>
      <c r="E69" s="9"/>
      <c r="F69" s="9"/>
      <c r="G69" s="9"/>
      <c r="H69" s="9"/>
      <c r="I69" s="9"/>
      <c r="J69" s="9"/>
      <c r="K69" s="9"/>
      <c r="L69" s="9"/>
      <c r="M69" s="9"/>
      <c r="R69" s="9"/>
    </row>
    <row r="70" spans="1:18" x14ac:dyDescent="0.25">
      <c r="A70" s="13" t="s">
        <v>133</v>
      </c>
      <c r="B70" s="13" t="s">
        <v>15</v>
      </c>
      <c r="C70" s="13" t="s">
        <v>16</v>
      </c>
      <c r="D70" s="20" t="s">
        <v>89</v>
      </c>
      <c r="E70" s="9"/>
      <c r="F70" s="9"/>
      <c r="G70" s="9"/>
      <c r="H70" s="9"/>
      <c r="I70" s="9"/>
      <c r="J70" s="9"/>
      <c r="K70" s="14">
        <v>0</v>
      </c>
      <c r="L70" s="15">
        <f t="shared" ref="L70" si="30">R70/1.19</f>
        <v>747.89915966386559</v>
      </c>
      <c r="M70" s="16">
        <f>ROUND(K70*L70,2)</f>
        <v>0</v>
      </c>
      <c r="R70" s="15">
        <v>890</v>
      </c>
    </row>
    <row r="71" spans="1:18" ht="56.25" x14ac:dyDescent="0.25">
      <c r="A71" s="9"/>
      <c r="B71" s="9"/>
      <c r="C71" s="9"/>
      <c r="D71" s="20" t="s">
        <v>88</v>
      </c>
      <c r="E71" s="9"/>
      <c r="F71" s="9"/>
      <c r="G71" s="9"/>
      <c r="H71" s="9"/>
      <c r="I71" s="9"/>
      <c r="J71" s="9"/>
      <c r="K71" s="9"/>
      <c r="L71" s="9"/>
      <c r="M71" s="9"/>
      <c r="R71" s="9"/>
    </row>
    <row r="72" spans="1:18" x14ac:dyDescent="0.25">
      <c r="A72" s="13" t="s">
        <v>134</v>
      </c>
      <c r="B72" s="13" t="s">
        <v>15</v>
      </c>
      <c r="C72" s="13" t="s">
        <v>16</v>
      </c>
      <c r="D72" s="22" t="s">
        <v>47</v>
      </c>
      <c r="E72" s="9"/>
      <c r="F72" s="9"/>
      <c r="G72" s="9"/>
      <c r="H72" s="9"/>
      <c r="I72" s="9"/>
      <c r="J72" s="9"/>
      <c r="K72" s="14">
        <v>0</v>
      </c>
      <c r="L72" s="15">
        <f t="shared" ref="L72" si="31">R72/1.19</f>
        <v>4.7899159663865554</v>
      </c>
      <c r="M72" s="16">
        <f>ROUND(K72*L72,2)</f>
        <v>0</v>
      </c>
      <c r="R72" s="15">
        <v>5.7</v>
      </c>
    </row>
    <row r="73" spans="1:18" ht="78.75" x14ac:dyDescent="0.25">
      <c r="A73" s="9"/>
      <c r="B73" s="9"/>
      <c r="C73" s="9"/>
      <c r="D73" s="20" t="s">
        <v>46</v>
      </c>
      <c r="E73" s="9"/>
      <c r="F73" s="9"/>
      <c r="G73" s="9"/>
      <c r="H73" s="9"/>
      <c r="I73" s="9"/>
      <c r="J73" s="9"/>
      <c r="K73" s="9"/>
      <c r="L73" s="9"/>
      <c r="M73" s="9"/>
      <c r="R73" s="9"/>
    </row>
    <row r="74" spans="1:18" x14ac:dyDescent="0.25">
      <c r="A74" s="13" t="s">
        <v>135</v>
      </c>
      <c r="B74" s="13" t="s">
        <v>15</v>
      </c>
      <c r="C74" s="13" t="s">
        <v>16</v>
      </c>
      <c r="D74" s="20" t="s">
        <v>85</v>
      </c>
      <c r="E74" s="9"/>
      <c r="F74" s="9"/>
      <c r="G74" s="9"/>
      <c r="H74" s="9"/>
      <c r="I74" s="9"/>
      <c r="J74" s="9"/>
      <c r="K74" s="14">
        <v>0</v>
      </c>
      <c r="L74" s="15">
        <f t="shared" ref="L74" si="32">R74/1.19</f>
        <v>163.8655462184874</v>
      </c>
      <c r="M74" s="16">
        <f>ROUND(K74*L74,2)</f>
        <v>0</v>
      </c>
      <c r="R74" s="15">
        <v>195</v>
      </c>
    </row>
    <row r="75" spans="1:18" ht="33.75" x14ac:dyDescent="0.25">
      <c r="A75" s="9"/>
      <c r="B75" s="9"/>
      <c r="C75" s="9"/>
      <c r="D75" s="20" t="s">
        <v>84</v>
      </c>
      <c r="E75" s="9"/>
      <c r="F75" s="9"/>
      <c r="G75" s="9"/>
      <c r="H75" s="9"/>
      <c r="I75" s="9"/>
      <c r="J75" s="9"/>
      <c r="K75" s="9"/>
      <c r="L75" s="9"/>
      <c r="M75" s="9"/>
      <c r="R75" s="9"/>
    </row>
    <row r="76" spans="1:18" x14ac:dyDescent="0.25">
      <c r="A76" s="13" t="s">
        <v>136</v>
      </c>
      <c r="B76" s="13" t="s">
        <v>15</v>
      </c>
      <c r="C76" s="13" t="s">
        <v>16</v>
      </c>
      <c r="D76" s="22" t="s">
        <v>52</v>
      </c>
      <c r="E76" s="9"/>
      <c r="F76" s="9"/>
      <c r="G76" s="9"/>
      <c r="H76" s="9"/>
      <c r="I76" s="9"/>
      <c r="J76" s="9"/>
      <c r="K76" s="14">
        <v>0</v>
      </c>
      <c r="L76" s="15">
        <f t="shared" ref="L76" si="33">R76/1.19</f>
        <v>126.05042016806723</v>
      </c>
      <c r="M76" s="16">
        <f>ROUND(K76*L76,2)</f>
        <v>0</v>
      </c>
      <c r="R76" s="15">
        <v>150</v>
      </c>
    </row>
    <row r="77" spans="1:18" x14ac:dyDescent="0.25">
      <c r="A77" s="9"/>
      <c r="B77" s="9"/>
      <c r="C77" s="9"/>
      <c r="D77" s="20" t="s">
        <v>151</v>
      </c>
      <c r="E77" s="9"/>
      <c r="F77" s="9"/>
      <c r="G77" s="9"/>
      <c r="H77" s="9"/>
      <c r="I77" s="9"/>
      <c r="J77" s="9"/>
      <c r="K77" s="9"/>
      <c r="L77" s="9"/>
      <c r="M77" s="9"/>
      <c r="R77" s="9"/>
    </row>
    <row r="78" spans="1:18" x14ac:dyDescent="0.25">
      <c r="A78" s="13" t="s">
        <v>137</v>
      </c>
      <c r="B78" s="13" t="s">
        <v>15</v>
      </c>
      <c r="C78" s="13" t="s">
        <v>16</v>
      </c>
      <c r="D78" s="22" t="s">
        <v>55</v>
      </c>
      <c r="E78" s="9"/>
      <c r="F78" s="9"/>
      <c r="G78" s="9"/>
      <c r="H78" s="9"/>
      <c r="I78" s="9"/>
      <c r="J78" s="9"/>
      <c r="K78" s="14">
        <v>0</v>
      </c>
      <c r="L78" s="15">
        <f t="shared" ref="L78" si="34">R78/1.19</f>
        <v>71.428571428571431</v>
      </c>
      <c r="M78" s="16">
        <f>ROUND(K78*L78,2)</f>
        <v>0</v>
      </c>
      <c r="R78" s="15">
        <v>85</v>
      </c>
    </row>
    <row r="79" spans="1:18" ht="33.75" x14ac:dyDescent="0.25">
      <c r="A79" s="9"/>
      <c r="B79" s="9"/>
      <c r="C79" s="9"/>
      <c r="D79" s="20" t="s">
        <v>56</v>
      </c>
      <c r="E79" s="9"/>
      <c r="F79" s="9"/>
      <c r="G79" s="9"/>
      <c r="H79" s="9"/>
      <c r="I79" s="9"/>
      <c r="J79" s="9"/>
      <c r="K79" s="9"/>
      <c r="L79" s="9"/>
      <c r="M79" s="9"/>
      <c r="R79" s="9"/>
    </row>
    <row r="80" spans="1:18" x14ac:dyDescent="0.25">
      <c r="A80" s="13" t="s">
        <v>138</v>
      </c>
      <c r="B80" s="13" t="s">
        <v>15</v>
      </c>
      <c r="C80" s="13" t="s">
        <v>16</v>
      </c>
      <c r="D80" s="22" t="s">
        <v>58</v>
      </c>
      <c r="E80" s="9"/>
      <c r="F80" s="9"/>
      <c r="G80" s="9"/>
      <c r="H80" s="9"/>
      <c r="I80" s="9"/>
      <c r="J80" s="9"/>
      <c r="K80" s="14">
        <v>0</v>
      </c>
      <c r="L80" s="15">
        <f t="shared" ref="L80" si="35">R80/1.19</f>
        <v>6302.5210084033615</v>
      </c>
      <c r="M80" s="16">
        <f>ROUND(K80*L80,2)</f>
        <v>0</v>
      </c>
      <c r="R80" s="15">
        <v>7500</v>
      </c>
    </row>
    <row r="81" spans="1:18" ht="67.5" x14ac:dyDescent="0.25">
      <c r="A81" s="9"/>
      <c r="B81" s="9"/>
      <c r="C81" s="9"/>
      <c r="D81" s="20" t="s">
        <v>57</v>
      </c>
      <c r="E81" s="9"/>
      <c r="F81" s="9"/>
      <c r="G81" s="9"/>
      <c r="H81" s="9"/>
      <c r="I81" s="9"/>
      <c r="J81" s="9"/>
      <c r="K81" s="9"/>
      <c r="L81" s="9"/>
      <c r="M81" s="9"/>
      <c r="R81" s="9"/>
    </row>
    <row r="82" spans="1:18" x14ac:dyDescent="0.25">
      <c r="A82" s="13" t="s">
        <v>139</v>
      </c>
      <c r="B82" s="13" t="s">
        <v>15</v>
      </c>
      <c r="C82" s="13" t="s">
        <v>16</v>
      </c>
      <c r="D82" s="22" t="s">
        <v>58</v>
      </c>
      <c r="E82" s="9"/>
      <c r="F82" s="9"/>
      <c r="G82" s="9"/>
      <c r="H82" s="9"/>
      <c r="I82" s="9"/>
      <c r="J82" s="9"/>
      <c r="K82" s="14">
        <v>0</v>
      </c>
      <c r="L82" s="15">
        <f t="shared" ref="L82" si="36">R82/1.19</f>
        <v>3785.7142857142858</v>
      </c>
      <c r="M82" s="16">
        <f>ROUND(K82*L82,2)</f>
        <v>0</v>
      </c>
      <c r="R82" s="15">
        <v>4505</v>
      </c>
    </row>
    <row r="83" spans="1:18" ht="56.25" x14ac:dyDescent="0.25">
      <c r="A83" s="9"/>
      <c r="B83" s="9"/>
      <c r="C83" s="9"/>
      <c r="D83" s="20" t="s">
        <v>79</v>
      </c>
      <c r="E83" s="9"/>
      <c r="F83" s="9"/>
      <c r="G83" s="9"/>
      <c r="H83" s="9"/>
      <c r="I83" s="9"/>
      <c r="J83" s="9"/>
      <c r="K83" s="9"/>
      <c r="L83" s="9"/>
      <c r="M83" s="9"/>
      <c r="R83" s="9"/>
    </row>
    <row r="84" spans="1:18" x14ac:dyDescent="0.25">
      <c r="A84" s="13" t="s">
        <v>140</v>
      </c>
      <c r="B84" s="13" t="s">
        <v>15</v>
      </c>
      <c r="C84" s="13" t="s">
        <v>16</v>
      </c>
      <c r="D84" s="22" t="s">
        <v>59</v>
      </c>
      <c r="E84" s="9"/>
      <c r="F84" s="9"/>
      <c r="G84" s="9"/>
      <c r="H84" s="9"/>
      <c r="I84" s="9"/>
      <c r="J84" s="9"/>
      <c r="K84" s="14">
        <v>0</v>
      </c>
      <c r="L84" s="15">
        <f t="shared" ref="L84" si="37">R84/1.19</f>
        <v>4033.6134453781515</v>
      </c>
      <c r="M84" s="16">
        <f>ROUND(K84*L84,2)</f>
        <v>0</v>
      </c>
      <c r="R84" s="15">
        <v>4800</v>
      </c>
    </row>
    <row r="85" spans="1:18" ht="45" x14ac:dyDescent="0.25">
      <c r="A85" s="9"/>
      <c r="B85" s="9"/>
      <c r="C85" s="9"/>
      <c r="D85" s="20" t="s">
        <v>152</v>
      </c>
      <c r="E85" s="9"/>
      <c r="F85" s="9"/>
      <c r="G85" s="9"/>
      <c r="H85" s="9"/>
      <c r="I85" s="9"/>
      <c r="J85" s="9"/>
      <c r="K85" s="9"/>
      <c r="L85" s="9"/>
      <c r="M85" s="9"/>
      <c r="R85" s="9"/>
    </row>
    <row r="86" spans="1:18" x14ac:dyDescent="0.25">
      <c r="A86" s="13" t="s">
        <v>141</v>
      </c>
      <c r="B86" s="13" t="s">
        <v>15</v>
      </c>
      <c r="C86" s="13" t="s">
        <v>16</v>
      </c>
      <c r="D86" s="22" t="s">
        <v>61</v>
      </c>
      <c r="E86" s="9"/>
      <c r="F86" s="9"/>
      <c r="G86" s="9"/>
      <c r="H86" s="9"/>
      <c r="I86" s="9"/>
      <c r="J86" s="9"/>
      <c r="K86" s="14">
        <v>0</v>
      </c>
      <c r="L86" s="15">
        <f t="shared" ref="L86" si="38">R86/1.19</f>
        <v>546.21848739495806</v>
      </c>
      <c r="M86" s="16">
        <f>ROUND(K86*L86,2)</f>
        <v>0</v>
      </c>
      <c r="R86" s="15">
        <v>650</v>
      </c>
    </row>
    <row r="87" spans="1:18" ht="78.75" x14ac:dyDescent="0.25">
      <c r="A87" s="9"/>
      <c r="B87" s="9"/>
      <c r="C87" s="9"/>
      <c r="D87" s="20" t="s">
        <v>60</v>
      </c>
      <c r="E87" s="9"/>
      <c r="F87" s="9"/>
      <c r="G87" s="9"/>
      <c r="H87" s="9"/>
      <c r="I87" s="9"/>
      <c r="J87" s="9"/>
      <c r="K87" s="9"/>
      <c r="L87" s="9"/>
      <c r="M87" s="9"/>
      <c r="R87" s="9"/>
    </row>
    <row r="88" spans="1:18" x14ac:dyDescent="0.25">
      <c r="A88" s="13" t="s">
        <v>142</v>
      </c>
      <c r="B88" s="13" t="s">
        <v>15</v>
      </c>
      <c r="C88" s="13" t="s">
        <v>16</v>
      </c>
      <c r="D88" s="20" t="s">
        <v>87</v>
      </c>
      <c r="E88" s="9"/>
      <c r="F88" s="9"/>
      <c r="G88" s="9"/>
      <c r="H88" s="9"/>
      <c r="I88" s="9"/>
      <c r="J88" s="9"/>
      <c r="K88" s="14">
        <v>0</v>
      </c>
      <c r="L88" s="15">
        <f t="shared" ref="L88" si="39">R88/1.19</f>
        <v>1323.5294117647059</v>
      </c>
      <c r="M88" s="16">
        <f>ROUND(K88*L88,2)</f>
        <v>0</v>
      </c>
      <c r="R88" s="15">
        <v>1575</v>
      </c>
    </row>
    <row r="89" spans="1:18" ht="22.5" x14ac:dyDescent="0.25">
      <c r="A89" s="9"/>
      <c r="B89" s="9"/>
      <c r="C89" s="9"/>
      <c r="D89" s="20" t="s">
        <v>86</v>
      </c>
      <c r="E89" s="9"/>
      <c r="F89" s="9"/>
      <c r="G89" s="9"/>
      <c r="H89" s="9"/>
      <c r="I89" s="9"/>
      <c r="J89" s="9"/>
      <c r="K89" s="9"/>
      <c r="L89" s="9"/>
      <c r="M89" s="9"/>
      <c r="R89" s="9"/>
    </row>
    <row r="90" spans="1:18" x14ac:dyDescent="0.25">
      <c r="A90" s="13" t="s">
        <v>143</v>
      </c>
      <c r="B90" s="13" t="s">
        <v>15</v>
      </c>
      <c r="C90" s="13" t="s">
        <v>16</v>
      </c>
      <c r="D90" s="22" t="s">
        <v>69</v>
      </c>
      <c r="E90" s="9"/>
      <c r="F90" s="9"/>
      <c r="G90" s="9"/>
      <c r="H90" s="9"/>
      <c r="I90" s="9"/>
      <c r="J90" s="9"/>
      <c r="K90" s="14">
        <v>0</v>
      </c>
      <c r="L90" s="15">
        <f t="shared" ref="L90" si="40">R90/1.19</f>
        <v>15.126050420168069</v>
      </c>
      <c r="M90" s="16">
        <f>ROUND(K90*L90,2)</f>
        <v>0</v>
      </c>
      <c r="R90" s="15">
        <v>18</v>
      </c>
    </row>
    <row r="91" spans="1:18" ht="33.75" x14ac:dyDescent="0.25">
      <c r="A91" s="9"/>
      <c r="B91" s="9"/>
      <c r="C91" s="9"/>
      <c r="D91" s="20" t="s">
        <v>68</v>
      </c>
      <c r="E91" s="9"/>
      <c r="F91" s="9"/>
      <c r="G91" s="9"/>
      <c r="H91" s="9"/>
      <c r="I91" s="9"/>
      <c r="J91" s="9"/>
      <c r="K91" s="9"/>
      <c r="L91" s="9"/>
      <c r="M91" s="9"/>
      <c r="R91" s="9"/>
    </row>
    <row r="92" spans="1:18" x14ac:dyDescent="0.25">
      <c r="A92" s="13" t="s">
        <v>144</v>
      </c>
      <c r="B92" s="13" t="s">
        <v>15</v>
      </c>
      <c r="C92" s="13" t="s">
        <v>16</v>
      </c>
      <c r="D92" s="22" t="s">
        <v>74</v>
      </c>
      <c r="E92" s="9"/>
      <c r="F92" s="9"/>
      <c r="G92" s="9"/>
      <c r="H92" s="9"/>
      <c r="I92" s="9"/>
      <c r="J92" s="9"/>
      <c r="K92" s="14">
        <v>0</v>
      </c>
      <c r="L92" s="15">
        <f t="shared" ref="L92" si="41">R92/1.19</f>
        <v>924.36974789915973</v>
      </c>
      <c r="M92" s="16">
        <f>ROUND(K92*L92,2)</f>
        <v>0</v>
      </c>
      <c r="R92" s="15">
        <v>1100</v>
      </c>
    </row>
    <row r="93" spans="1:18" x14ac:dyDescent="0.25">
      <c r="A93" s="9"/>
      <c r="B93" s="9"/>
      <c r="C93" s="9"/>
      <c r="D93" s="20" t="s">
        <v>73</v>
      </c>
      <c r="E93" s="9"/>
      <c r="F93" s="9"/>
      <c r="G93" s="9"/>
      <c r="H93" s="9"/>
      <c r="I93" s="9"/>
      <c r="J93" s="9"/>
      <c r="K93" s="9"/>
      <c r="L93" s="9"/>
      <c r="M93" s="9"/>
      <c r="R93" s="9"/>
    </row>
    <row r="94" spans="1:18" x14ac:dyDescent="0.25">
      <c r="A94" s="13" t="s">
        <v>145</v>
      </c>
      <c r="B94" s="13" t="s">
        <v>15</v>
      </c>
      <c r="C94" s="13" t="s">
        <v>16</v>
      </c>
      <c r="D94" s="22" t="s">
        <v>74</v>
      </c>
      <c r="E94" s="9"/>
      <c r="F94" s="9"/>
      <c r="G94" s="9"/>
      <c r="H94" s="9"/>
      <c r="I94" s="9"/>
      <c r="J94" s="9"/>
      <c r="K94" s="14">
        <v>0</v>
      </c>
      <c r="L94" s="15">
        <f t="shared" ref="L94" si="42">R94/1.19</f>
        <v>2773.1092436974791</v>
      </c>
      <c r="M94" s="16">
        <f>ROUND(K94*L94,2)</f>
        <v>0</v>
      </c>
      <c r="R94" s="15">
        <v>3300</v>
      </c>
    </row>
    <row r="95" spans="1:18" ht="20.25" customHeight="1" x14ac:dyDescent="0.25">
      <c r="A95" s="9"/>
      <c r="B95" s="9"/>
      <c r="C95" s="9"/>
      <c r="D95" s="20" t="s">
        <v>75</v>
      </c>
      <c r="E95" s="9"/>
      <c r="F95" s="9"/>
      <c r="G95" s="9"/>
      <c r="H95" s="9"/>
      <c r="I95" s="9"/>
      <c r="J95" s="9"/>
      <c r="K95" s="9"/>
      <c r="L95" s="9"/>
      <c r="M95" s="9"/>
      <c r="R95" s="9"/>
    </row>
    <row r="96" spans="1:18" ht="20.25" customHeight="1" x14ac:dyDescent="0.25">
      <c r="A96" s="13" t="s">
        <v>146</v>
      </c>
      <c r="B96" s="13" t="s">
        <v>15</v>
      </c>
      <c r="C96" s="13" t="s">
        <v>16</v>
      </c>
      <c r="D96" s="22" t="s">
        <v>93</v>
      </c>
      <c r="E96" s="9"/>
      <c r="F96" s="9"/>
      <c r="G96" s="9"/>
      <c r="H96" s="9"/>
      <c r="I96" s="9"/>
      <c r="J96" s="9"/>
      <c r="K96" s="14">
        <v>0</v>
      </c>
      <c r="L96" s="15">
        <f t="shared" ref="L96" si="43">R96/1.19</f>
        <v>1672.2689075630253</v>
      </c>
      <c r="M96" s="16">
        <f>ROUND(K96*L96,2)</f>
        <v>0</v>
      </c>
      <c r="R96" s="15">
        <v>1990</v>
      </c>
    </row>
    <row r="97" spans="1:18" ht="36.75" customHeight="1" x14ac:dyDescent="0.25">
      <c r="A97" s="9"/>
      <c r="B97" s="9"/>
      <c r="C97" s="9"/>
      <c r="D97" s="20" t="s">
        <v>153</v>
      </c>
      <c r="E97" s="9"/>
      <c r="F97" s="9"/>
      <c r="G97" s="9"/>
      <c r="H97" s="9"/>
      <c r="I97" s="9"/>
      <c r="J97" s="9"/>
      <c r="K97" s="9"/>
      <c r="L97" s="9"/>
      <c r="M97" s="9"/>
      <c r="R97" s="9"/>
    </row>
    <row r="98" spans="1:18" ht="20.25" customHeight="1" x14ac:dyDescent="0.25">
      <c r="A98" s="13" t="s">
        <v>147</v>
      </c>
      <c r="B98" s="13" t="s">
        <v>15</v>
      </c>
      <c r="C98" s="13" t="s">
        <v>16</v>
      </c>
      <c r="D98" s="22" t="s">
        <v>92</v>
      </c>
      <c r="E98" s="9"/>
      <c r="F98" s="9"/>
      <c r="G98" s="9"/>
      <c r="H98" s="9"/>
      <c r="I98" s="9"/>
      <c r="J98" s="9"/>
      <c r="K98" s="14">
        <v>0</v>
      </c>
      <c r="L98" s="15">
        <f t="shared" ref="L98" si="44">R98/1.19</f>
        <v>2941.1764705882356</v>
      </c>
      <c r="M98" s="16">
        <f>ROUND(K98*L98,2)</f>
        <v>0</v>
      </c>
      <c r="R98" s="15">
        <v>3500</v>
      </c>
    </row>
    <row r="99" spans="1:18" ht="45" x14ac:dyDescent="0.25">
      <c r="A99" s="9"/>
      <c r="B99" s="9"/>
      <c r="C99" s="9"/>
      <c r="D99" s="20" t="s">
        <v>91</v>
      </c>
      <c r="E99" s="9"/>
      <c r="F99" s="9"/>
      <c r="G99" s="9"/>
      <c r="H99" s="9"/>
      <c r="I99" s="9"/>
      <c r="J99" s="9"/>
      <c r="K99" s="9"/>
      <c r="L99" s="9"/>
      <c r="M99" s="9"/>
      <c r="R99" s="9"/>
    </row>
    <row r="100" spans="1:18" ht="20.25" customHeight="1" x14ac:dyDescent="0.25">
      <c r="A100" s="13" t="s">
        <v>148</v>
      </c>
      <c r="B100" s="13" t="s">
        <v>15</v>
      </c>
      <c r="C100" s="13" t="s">
        <v>16</v>
      </c>
      <c r="D100" s="22" t="s">
        <v>95</v>
      </c>
      <c r="E100" s="9"/>
      <c r="F100" s="9"/>
      <c r="G100" s="9"/>
      <c r="H100" s="9"/>
      <c r="I100" s="9"/>
      <c r="J100" s="9"/>
      <c r="K100" s="14">
        <v>0</v>
      </c>
      <c r="L100" s="15">
        <f t="shared" ref="L100" si="45">R100/1.19</f>
        <v>1302.5210084033613</v>
      </c>
      <c r="M100" s="16">
        <f>ROUND(K100*L100,2)</f>
        <v>0</v>
      </c>
      <c r="R100" s="15">
        <v>1550</v>
      </c>
    </row>
    <row r="101" spans="1:18" ht="90" x14ac:dyDescent="0.25">
      <c r="A101" s="9"/>
      <c r="B101" s="9"/>
      <c r="C101" s="9"/>
      <c r="D101" s="20" t="s">
        <v>94</v>
      </c>
      <c r="E101" s="9"/>
      <c r="F101" s="9"/>
      <c r="G101" s="9"/>
      <c r="H101" s="9"/>
      <c r="I101" s="9"/>
      <c r="J101" s="9"/>
      <c r="K101" s="9"/>
      <c r="L101" s="9"/>
      <c r="M101" s="9"/>
      <c r="R101" s="9"/>
    </row>
    <row r="102" spans="1:18" ht="20.25" customHeight="1" x14ac:dyDescent="0.25">
      <c r="A102" s="13" t="s">
        <v>149</v>
      </c>
      <c r="B102" s="13" t="s">
        <v>15</v>
      </c>
      <c r="C102" s="13" t="s">
        <v>16</v>
      </c>
      <c r="D102" s="22" t="s">
        <v>97</v>
      </c>
      <c r="E102" s="9"/>
      <c r="F102" s="9"/>
      <c r="G102" s="9"/>
      <c r="H102" s="9"/>
      <c r="I102" s="9"/>
      <c r="J102" s="9"/>
      <c r="K102" s="14">
        <v>0</v>
      </c>
      <c r="L102" s="15">
        <f t="shared" ref="L102" si="46">R102/1.19</f>
        <v>25.210084033613448</v>
      </c>
      <c r="M102" s="16">
        <f>ROUND(K102*L102,2)</f>
        <v>0</v>
      </c>
      <c r="R102" s="15">
        <v>30</v>
      </c>
    </row>
    <row r="103" spans="1:18" ht="22.5" x14ac:dyDescent="0.25">
      <c r="A103" s="9"/>
      <c r="B103" s="9"/>
      <c r="C103" s="9"/>
      <c r="D103" s="20" t="s">
        <v>96</v>
      </c>
      <c r="E103" s="9"/>
      <c r="F103" s="9"/>
      <c r="G103" s="9"/>
      <c r="H103" s="9"/>
      <c r="I103" s="9"/>
      <c r="J103" s="9"/>
      <c r="K103" s="9"/>
      <c r="L103" s="9"/>
      <c r="M103" s="9"/>
      <c r="R103" s="9"/>
    </row>
    <row r="104" spans="1:18" x14ac:dyDescent="0.25">
      <c r="A104" s="9"/>
      <c r="B104" s="9"/>
      <c r="C104" s="13"/>
      <c r="D104" s="20"/>
      <c r="E104" s="9"/>
      <c r="F104" s="9"/>
      <c r="G104" s="9"/>
      <c r="H104" s="9"/>
      <c r="I104" s="9"/>
      <c r="J104" s="17" t="s">
        <v>19</v>
      </c>
      <c r="K104" s="14">
        <v>1</v>
      </c>
      <c r="L104" s="8">
        <f>M8+M10+M12+M14+M16</f>
        <v>0</v>
      </c>
      <c r="M104" s="8">
        <f>ROUND(L104*K104,2)</f>
        <v>0</v>
      </c>
      <c r="R104" s="8">
        <f>S8+S10+S12+S14+S16</f>
        <v>0</v>
      </c>
    </row>
    <row r="105" spans="1:18" x14ac:dyDescent="0.25">
      <c r="C105" s="9"/>
    </row>
  </sheetData>
  <mergeCells count="1">
    <mergeCell ref="A1:M1"/>
  </mergeCells>
  <dataValidations count="1">
    <dataValidation type="list" allowBlank="1" showInputMessage="1" showErrorMessage="1" sqref="B4 B6:B104">
      <formula1>"Capítulo,Partida,Mano de obra,Maquinaria,Material,Otros,"</formula1>
    </dataValidation>
  </dataValidations>
  <pageMargins left="0.7" right="0.7" top="0.75" bottom="0.75" header="0.3" footer="0.3"/>
  <pageSetup paperSize="9" scale="5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PRECIARIO OBRAS 1</vt:lpstr>
    </vt:vector>
  </TitlesOfParts>
  <Company>Comunidad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José Fernández - 300583</dc:creator>
  <cp:lastModifiedBy>Rocío PM (ext. 300509)</cp:lastModifiedBy>
  <cp:lastPrinted>2025-03-13T10:41:40Z</cp:lastPrinted>
  <dcterms:created xsi:type="dcterms:W3CDTF">2024-05-29T11:03:42Z</dcterms:created>
  <dcterms:modified xsi:type="dcterms:W3CDTF">2025-03-13T10:41:56Z</dcterms:modified>
</cp:coreProperties>
</file>