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10000A0E-FC59-45DB-91CA-E1D3130E6752}" xr6:coauthVersionLast="47" xr6:coauthVersionMax="47" xr10:uidLastSave="{00000000-0000-0000-0000-000000000000}"/>
  <workbookProtection workbookAlgorithmName="SHA-512" workbookHashValue="cpIyOemi0g7PIjE5p+fhZ5ZfqudjeG0OeXdOTZCU0x+AbXQL4d5eaQYgy95Qhw7eblIcO7rdWrZsU2t5KCEzfQ==" workbookSaltValue="jUsFMyKw4D3ncJUoEfldcw==" workbookSpinCount="100000" lockStructure="1"/>
  <bookViews>
    <workbookView xWindow="-108" yWindow="-108" windowWidth="23256" windowHeight="12456" xr2:uid="{F043CD35-4EC0-4E73-B105-4F3FF39130F0}"/>
  </bookViews>
  <sheets>
    <sheet name="OFERTA ECONOMICA" sheetId="1" r:id="rId1"/>
    <sheet name="CERTO" sheetId="3" state="hidden" r:id="rId2"/>
    <sheet name="Glosario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3" l="1"/>
  <c r="F4" i="3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38" i="3"/>
  <c r="I38" i="3" s="1"/>
  <c r="H15" i="3"/>
  <c r="I15" i="3" s="1"/>
  <c r="H16" i="3"/>
  <c r="I16" i="3" s="1"/>
  <c r="H17" i="3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H31" i="3"/>
  <c r="I31" i="3" s="1"/>
  <c r="H32" i="3"/>
  <c r="I32" i="3" s="1"/>
  <c r="H33" i="3"/>
  <c r="H34" i="3"/>
  <c r="I34" i="3" s="1"/>
  <c r="H35" i="3"/>
  <c r="I35" i="3" s="1"/>
  <c r="H36" i="3"/>
  <c r="I36" i="3" s="1"/>
  <c r="H14" i="3"/>
  <c r="I14" i="3" s="1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6" i="3"/>
  <c r="G35" i="3"/>
  <c r="G34" i="3"/>
  <c r="I33" i="3"/>
  <c r="G33" i="3"/>
  <c r="G32" i="3"/>
  <c r="G31" i="3"/>
  <c r="I30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I17" i="3"/>
  <c r="G17" i="3"/>
  <c r="G16" i="3"/>
  <c r="G15" i="3"/>
  <c r="G14" i="3"/>
  <c r="F7" i="3"/>
  <c r="I23" i="1"/>
  <c r="I17" i="1"/>
  <c r="I18" i="1"/>
  <c r="I19" i="1"/>
  <c r="I20" i="1"/>
  <c r="I21" i="1"/>
  <c r="I22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G17" i="1"/>
  <c r="G18" i="1"/>
  <c r="G21" i="1"/>
  <c r="G22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H3" i="3" l="1"/>
  <c r="H5" i="3" s="1"/>
  <c r="D3" i="3"/>
  <c r="D5" i="3" s="1"/>
  <c r="G23" i="1"/>
  <c r="I14" i="1"/>
  <c r="I15" i="1"/>
  <c r="I16" i="1"/>
  <c r="G14" i="1"/>
  <c r="G15" i="1"/>
  <c r="G16" i="1"/>
  <c r="G19" i="1"/>
  <c r="G20" i="1"/>
  <c r="F7" i="1"/>
  <c r="H3" i="1" l="1"/>
  <c r="H4" i="1" s="1"/>
  <c r="H4" i="3"/>
  <c r="H6" i="3" s="1"/>
  <c r="H7" i="3" s="1"/>
  <c r="H8" i="3" s="1"/>
  <c r="D4" i="3"/>
  <c r="D6" i="3" s="1"/>
  <c r="D7" i="3" s="1"/>
  <c r="D8" i="3" s="1"/>
  <c r="D3" i="1"/>
  <c r="D5" i="1" s="1"/>
  <c r="H5" i="1" l="1"/>
  <c r="H6" i="1" s="1"/>
  <c r="H7" i="1" s="1"/>
  <c r="H8" i="1" s="1"/>
  <c r="D4" i="1"/>
  <c r="D6" i="1" s="1"/>
  <c r="D7" i="1" s="1"/>
  <c r="D8" i="1" s="1"/>
</calcChain>
</file>

<file path=xl/sharedStrings.xml><?xml version="1.0" encoding="utf-8"?>
<sst xmlns="http://schemas.openxmlformats.org/spreadsheetml/2006/main" count="215" uniqueCount="66">
  <si>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</si>
  <si>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</si>
  <si>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</si>
  <si>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</si>
  <si>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</si>
  <si>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</si>
  <si>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</si>
  <si>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</si>
  <si>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</si>
  <si>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</si>
  <si>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</si>
  <si>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</si>
  <si>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</si>
  <si>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</si>
  <si>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</si>
  <si>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</si>
  <si>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</si>
  <si>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</si>
  <si>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</si>
  <si>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</si>
  <si>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</si>
  <si>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</si>
  <si>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</si>
  <si>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</si>
  <si>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</si>
  <si>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</si>
  <si>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</si>
  <si>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</si>
  <si>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</si>
  <si>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</si>
  <si>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</si>
  <si>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</si>
  <si>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</si>
  <si>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</si>
  <si>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Memoria Compact Flash 128MB Transcend TS128MCF180I</t>
  </si>
  <si>
    <t>Memoria Compact Flash 8 GB Transcend TS8GCF180I</t>
  </si>
  <si>
    <t>SUNLU PLA Plus 3D Filamento para impresora, filamento PLA+ de 1.75mm Negro</t>
  </si>
  <si>
    <t>SUNLU ABS Filamento para impresora 1,75 mm Negro</t>
  </si>
  <si>
    <t xml:space="preserve">Tarjeta de sonido: DB-Audio 2 </t>
  </si>
  <si>
    <t>Tarjeta CPU: NuPRO-E43</t>
  </si>
  <si>
    <t>Procesador: Core i5 6500 3.20 GHz con disipador AKASA 7106HP</t>
  </si>
  <si>
    <t>Placa base: ADLINK EBP-13E4 B11</t>
  </si>
  <si>
    <t>Ventiladores: SUNON EE92251B1-0000-A99</t>
  </si>
  <si>
    <t xml:space="preserve">Disco Duro Kingston A400 480Gb Disco SSD SATA3 500MB/S </t>
  </si>
  <si>
    <t>Pen KINGSTON 64GB 3.0</t>
  </si>
  <si>
    <t xml:space="preserve">Tempest PSU PRO 750W 80+ Bronze Fuente de Alimentación </t>
  </si>
  <si>
    <t>Tarjeta Adaptadora PCI Serie RS232 STARTECH</t>
  </si>
  <si>
    <t xml:space="preserve">TP-Link TL-SG108S Switch No Administrado 8 Puertos Gigabit Ethernet </t>
  </si>
  <si>
    <t>Miniteclado USB</t>
  </si>
  <si>
    <t xml:space="preserve">Adaptador USB a PS2 </t>
  </si>
  <si>
    <t>Memoria Compact Flash 2 GB Transcend TS2GCF180I</t>
  </si>
  <si>
    <t>Bobina cable plano 64 vías 30m</t>
  </si>
  <si>
    <t>Pila litio CR 2032 PANASONIC</t>
  </si>
  <si>
    <t>Termoretractil 1/16 m/m Negro</t>
  </si>
  <si>
    <t>Conector Jack Macho 3.5 ST TW</t>
  </si>
  <si>
    <t>SILICONA PASTA TERMICA JERINGA</t>
  </si>
  <si>
    <t>Bateria para herramienta BOSCH Ref. 2 607 335 273</t>
  </si>
  <si>
    <t>MATERIAL VYP MICROPROCESADORES</t>
  </si>
  <si>
    <t>MATERIAL VYP MICROPROCESADORES VENTA</t>
  </si>
  <si>
    <t>MATERIAL VYP MICROPROCESADORES PEAJE</t>
  </si>
  <si>
    <t>Ud</t>
  </si>
  <si>
    <t>Capítulo. PRECIOS UNITARIOS</t>
  </si>
  <si>
    <t>MICROPROCESADORES VENTA Y PEAJE</t>
  </si>
  <si>
    <t>% Gastos Generales  ofertado</t>
  </si>
  <si>
    <t xml:space="preserve">Total Gastos Generales </t>
  </si>
  <si>
    <t>% Beneficio Industrial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</si>
</sst>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4" fillId="3" borderId="0" xfId="0" applyNumberFormat="1" applyFont="1" applyFill="1" applyProtection="1">
      <protection locked="0"/>
    </xf>
    <xf numFmtId="0" fontId="3" fillId="6" borderId="0" xfId="0" applyFont="1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8" xfId="0" applyNumberFormat="1" applyFont="1" applyBorder="1"/>
    <xf numFmtId="4" fontId="3" fillId="5" borderId="10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9" xfId="0" quotePrefix="1" applyNumberFormat="1" applyFont="1" applyBorder="1"/>
    <xf numFmtId="49" fontId="3" fillId="4" borderId="0" xfId="0" applyNumberFormat="1" applyFont="1" applyFill="1"/>
    <xf numFmtId="4" fontId="3" fillId="5" borderId="7" xfId="0" applyNumberFormat="1" applyFont="1" applyFill="1" applyBorder="1"/>
    <xf numFmtId="4" fontId="4" fillId="4" borderId="1" xfId="0" applyNumberFormat="1" applyFont="1" applyFill="1" applyBorder="1"/>
    <xf numFmtId="10" fontId="3" fillId="3" borderId="4" xfId="0" quotePrefix="1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9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7" xfId="0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4" fontId="5" fillId="4" borderId="0" xfId="0" applyNumberFormat="1" applyFont="1" applyFill="1"/>
    <xf numFmtId="4" fontId="4" fillId="3" borderId="0" xfId="0" applyNumberFormat="1" applyFont="1" applyFill="1"/>
    <xf numFmtId="4" fontId="4" fillId="4" borderId="0" xfId="0" applyNumberFormat="1" applyFont="1" applyFill="1"/>
    <xf numFmtId="0" fontId="5" fillId="0" borderId="0" xfId="0" applyFont="1"/>
    <xf numFmtId="49" fontId="3" fillId="0" borderId="0" xfId="0" applyNumberFormat="1" applyFont="1"/>
    <xf numFmtId="0" fontId="6" fillId="7" borderId="0" xfId="0" applyFont="1" applyFill="1" applyAlignment="1">
      <alignment vertical="center"/>
    </xf>
    <xf numFmtId="1" fontId="3" fillId="0" borderId="0" xfId="0" applyNumberFormat="1" applyFont="1"/>
    <xf numFmtId="2" fontId="0" fillId="0" borderId="0" xfId="0" applyNumberForma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0" fontId="6" fillId="7" borderId="0" xfId="0" applyFont="1" applyFill="1" applyAlignment="1">
      <alignment vertical="center" wrapText="1"/>
    </xf>
    <xf numFmtId="0" fontId="0" fillId="7" borderId="0" xfId="0" applyFill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BDD73226-4F8D-4014-AED5-8CE93B5E9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702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6"/>
  <sheetViews>
    <sheetView showGridLines="0" tabSelected="1" topLeftCell="B1" zoomScaleNormal="100" workbookViewId="0">
      <selection activeCell="H12" sqref="H12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7.33203125" bestFit="1" customWidth="1"/>
    <col min="4" max="4" width="13.5546875" customWidth="1"/>
    <col min="5" max="5" width="30.441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1</v>
      </c>
    </row>
    <row r="3" spans="1:9" ht="15" customHeight="1" thickBot="1" x14ac:dyDescent="0.35">
      <c r="A3" s="48" t="s">
        <v>3</v>
      </c>
      <c r="B3" s="49"/>
      <c r="C3" s="50"/>
      <c r="D3" s="11">
        <f>SUM(G:G)</f>
        <v>27890</v>
      </c>
      <c r="E3" s="48" t="s">
        <v>4</v>
      </c>
      <c r="F3" s="49"/>
      <c r="G3" s="50"/>
      <c r="H3" s="12">
        <f>SUM(I:I)</f>
        <v>0</v>
      </c>
    </row>
    <row r="4" spans="1:9" ht="15" customHeight="1" thickBot="1" x14ac:dyDescent="0.35">
      <c r="A4" s="13" t="s">
        <v>8</v>
      </c>
      <c r="B4" s="14">
        <v>0.09</v>
      </c>
      <c r="C4" s="15" t="s">
        <v>64</v>
      </c>
      <c r="D4" s="16">
        <f>ROUND($D$3*B4,2)</f>
        <v>2510.1</v>
      </c>
      <c r="E4" s="17" t="s">
        <v>63</v>
      </c>
      <c r="F4" s="2"/>
      <c r="G4" s="19" t="s">
        <v>64</v>
      </c>
      <c r="H4" s="20">
        <f>ROUND($H$3*F4,2)</f>
        <v>0</v>
      </c>
    </row>
    <row r="5" spans="1:9" ht="15" thickBot="1" x14ac:dyDescent="0.35">
      <c r="A5" s="13" t="s">
        <v>5</v>
      </c>
      <c r="B5" s="14">
        <v>0.06</v>
      </c>
      <c r="C5" s="15" t="s">
        <v>6</v>
      </c>
      <c r="D5" s="16">
        <f>ROUND($D$3*B5,2)</f>
        <v>1673.4</v>
      </c>
      <c r="E5" s="17" t="s">
        <v>65</v>
      </c>
      <c r="F5" s="2"/>
      <c r="G5" s="19" t="s">
        <v>6</v>
      </c>
      <c r="H5" s="20">
        <f>ROUND($H$3*F5,2)</f>
        <v>0</v>
      </c>
    </row>
    <row r="6" spans="1:9" ht="15" thickBot="1" x14ac:dyDescent="0.35">
      <c r="A6" s="51" t="s">
        <v>11</v>
      </c>
      <c r="B6" s="52"/>
      <c r="C6" s="53"/>
      <c r="D6" s="16">
        <f>SUM(D3,D4,D5)</f>
        <v>32073.5</v>
      </c>
      <c r="E6" s="51" t="s">
        <v>12</v>
      </c>
      <c r="F6" s="52"/>
      <c r="G6" s="53"/>
      <c r="H6" s="20">
        <f>SUM(H3,H4,H5)</f>
        <v>0</v>
      </c>
    </row>
    <row r="7" spans="1:9" ht="15" thickBot="1" x14ac:dyDescent="0.35">
      <c r="A7" s="21" t="s">
        <v>13</v>
      </c>
      <c r="B7" s="22">
        <v>0.21</v>
      </c>
      <c r="C7" s="15" t="s">
        <v>14</v>
      </c>
      <c r="D7" s="16">
        <f>ROUND($D$6*B7,2)</f>
        <v>6735.44</v>
      </c>
      <c r="E7" s="23" t="s">
        <v>13</v>
      </c>
      <c r="F7" s="24">
        <f>B7</f>
        <v>0.21</v>
      </c>
      <c r="G7" s="19" t="s">
        <v>14</v>
      </c>
      <c r="H7" s="20">
        <f>ROUND($H$6*F7,2)</f>
        <v>0</v>
      </c>
    </row>
    <row r="8" spans="1:9" ht="15" thickBot="1" x14ac:dyDescent="0.35">
      <c r="A8" s="54" t="s">
        <v>15</v>
      </c>
      <c r="B8" s="55"/>
      <c r="C8" s="56"/>
      <c r="D8" s="25">
        <f>SUM(D6:D7)</f>
        <v>38808.94</v>
      </c>
      <c r="E8" s="54" t="s">
        <v>16</v>
      </c>
      <c r="F8" s="55"/>
      <c r="G8" s="56"/>
      <c r="H8" s="26">
        <f>SUM(H6:H7)</f>
        <v>0</v>
      </c>
    </row>
    <row r="9" spans="1:9" ht="15" thickBot="1" x14ac:dyDescent="0.35"/>
    <row r="10" spans="1:9" ht="15" thickBot="1" x14ac:dyDescent="0.35">
      <c r="A10" s="27"/>
      <c r="F10" s="46" t="s">
        <v>17</v>
      </c>
      <c r="G10" s="47"/>
      <c r="H10" s="46" t="s">
        <v>18</v>
      </c>
      <c r="I10" s="47"/>
    </row>
    <row r="11" spans="1:9" x14ac:dyDescent="0.3">
      <c r="A11" s="28" t="s">
        <v>19</v>
      </c>
      <c r="B11" s="28" t="s">
        <v>20</v>
      </c>
      <c r="C11" s="28" t="s">
        <v>21</v>
      </c>
      <c r="D11" s="28" t="s">
        <v>22</v>
      </c>
      <c r="E11" s="29" t="s">
        <v>23</v>
      </c>
      <c r="F11" s="29" t="s">
        <v>24</v>
      </c>
      <c r="G11" s="28" t="s">
        <v>25</v>
      </c>
      <c r="H11" s="28" t="s">
        <v>26</v>
      </c>
      <c r="I11" s="28" t="s">
        <v>27</v>
      </c>
    </row>
    <row r="12" spans="1:9" s="35" customFormat="1" x14ac:dyDescent="0.3">
      <c r="A12" s="30" t="s">
        <v>28</v>
      </c>
      <c r="B12" s="30"/>
      <c r="C12" s="30" t="s">
        <v>62</v>
      </c>
      <c r="D12" s="30"/>
      <c r="E12" s="31"/>
      <c r="F12" s="31"/>
      <c r="G12" s="32"/>
      <c r="H12" s="4"/>
      <c r="I12" s="34"/>
    </row>
    <row r="13" spans="1:9" s="35" customFormat="1" x14ac:dyDescent="0.3">
      <c r="A13" s="30" t="s">
        <v>29</v>
      </c>
      <c r="B13" s="30"/>
      <c r="C13" s="30" t="s">
        <v>61</v>
      </c>
      <c r="D13" s="30"/>
      <c r="E13" s="31"/>
      <c r="F13" s="31"/>
      <c r="G13" s="32"/>
      <c r="H13" s="4"/>
      <c r="I13" s="34"/>
    </row>
    <row r="14" spans="1:9" x14ac:dyDescent="0.3">
      <c r="A14" s="36"/>
      <c r="B14" s="36"/>
      <c r="C14" s="37" t="s">
        <v>34</v>
      </c>
      <c r="D14" s="30" t="s">
        <v>60</v>
      </c>
      <c r="E14">
        <v>20</v>
      </c>
      <c r="F14" s="39">
        <v>210</v>
      </c>
      <c r="G14" s="40">
        <f t="shared" ref="G14:G36" si="0">ROUND(E14*F14,2)</f>
        <v>4200</v>
      </c>
      <c r="H14" s="3"/>
      <c r="I14" s="42">
        <f t="shared" ref="I14:I23" si="1">ROUND(E14*H14,2)</f>
        <v>0</v>
      </c>
    </row>
    <row r="15" spans="1:9" x14ac:dyDescent="0.3">
      <c r="A15" s="36"/>
      <c r="B15" s="36"/>
      <c r="C15" s="37" t="s">
        <v>35</v>
      </c>
      <c r="D15" s="30" t="s">
        <v>60</v>
      </c>
      <c r="E15">
        <v>20</v>
      </c>
      <c r="F15" s="39">
        <v>45</v>
      </c>
      <c r="G15" s="40">
        <f t="shared" si="0"/>
        <v>900</v>
      </c>
      <c r="H15" s="3"/>
      <c r="I15" s="42">
        <f t="shared" si="1"/>
        <v>0</v>
      </c>
    </row>
    <row r="16" spans="1:9" x14ac:dyDescent="0.3">
      <c r="A16" s="36"/>
      <c r="B16" s="36"/>
      <c r="C16" t="s">
        <v>36</v>
      </c>
      <c r="D16" s="30" t="s">
        <v>60</v>
      </c>
      <c r="E16">
        <v>20</v>
      </c>
      <c r="F16" s="39">
        <v>20</v>
      </c>
      <c r="G16" s="40">
        <f t="shared" si="0"/>
        <v>400</v>
      </c>
      <c r="H16" s="3"/>
      <c r="I16" s="42">
        <f t="shared" si="1"/>
        <v>0</v>
      </c>
    </row>
    <row r="17" spans="1:9" x14ac:dyDescent="0.3">
      <c r="A17" s="36"/>
      <c r="B17" s="36"/>
      <c r="C17" t="s">
        <v>37</v>
      </c>
      <c r="D17" s="30" t="s">
        <v>60</v>
      </c>
      <c r="E17">
        <v>20</v>
      </c>
      <c r="F17" s="39">
        <v>22</v>
      </c>
      <c r="G17" s="40">
        <f t="shared" si="0"/>
        <v>440</v>
      </c>
      <c r="H17" s="3"/>
      <c r="I17" s="42">
        <f t="shared" si="1"/>
        <v>0</v>
      </c>
    </row>
    <row r="18" spans="1:9" x14ac:dyDescent="0.3">
      <c r="A18" s="36"/>
      <c r="B18" s="36"/>
      <c r="C18" t="s">
        <v>38</v>
      </c>
      <c r="D18" s="30" t="s">
        <v>60</v>
      </c>
      <c r="E18">
        <v>20</v>
      </c>
      <c r="F18" s="39">
        <v>95</v>
      </c>
      <c r="G18" s="40">
        <f t="shared" si="0"/>
        <v>1900</v>
      </c>
      <c r="H18" s="3"/>
      <c r="I18" s="42">
        <f t="shared" si="1"/>
        <v>0</v>
      </c>
    </row>
    <row r="19" spans="1:9" x14ac:dyDescent="0.3">
      <c r="A19" s="36"/>
      <c r="B19" s="36"/>
      <c r="C19" t="s">
        <v>39</v>
      </c>
      <c r="D19" s="30" t="s">
        <v>60</v>
      </c>
      <c r="E19">
        <v>20</v>
      </c>
      <c r="F19" s="39">
        <v>96</v>
      </c>
      <c r="G19" s="40">
        <f t="shared" si="0"/>
        <v>1920</v>
      </c>
      <c r="H19" s="3"/>
      <c r="I19" s="42">
        <f t="shared" si="1"/>
        <v>0</v>
      </c>
    </row>
    <row r="20" spans="1:9" x14ac:dyDescent="0.3">
      <c r="A20" s="36"/>
      <c r="B20" s="36"/>
      <c r="C20" t="s">
        <v>40</v>
      </c>
      <c r="D20" s="30" t="s">
        <v>60</v>
      </c>
      <c r="E20">
        <v>20</v>
      </c>
      <c r="F20" s="39">
        <v>153</v>
      </c>
      <c r="G20" s="40">
        <f t="shared" si="0"/>
        <v>3060</v>
      </c>
      <c r="H20" s="3"/>
      <c r="I20" s="42">
        <f t="shared" si="1"/>
        <v>0</v>
      </c>
    </row>
    <row r="21" spans="1:9" s="35" customFormat="1" x14ac:dyDescent="0.3">
      <c r="A21" s="30"/>
      <c r="B21" s="30"/>
      <c r="C21" t="s">
        <v>41</v>
      </c>
      <c r="D21" s="30" t="s">
        <v>60</v>
      </c>
      <c r="E21">
        <v>20</v>
      </c>
      <c r="F21" s="39">
        <v>290</v>
      </c>
      <c r="G21" s="40">
        <f t="shared" si="0"/>
        <v>5800</v>
      </c>
      <c r="H21" s="4"/>
      <c r="I21" s="42">
        <f t="shared" si="1"/>
        <v>0</v>
      </c>
    </row>
    <row r="22" spans="1:9" x14ac:dyDescent="0.3">
      <c r="A22" s="36"/>
      <c r="B22" s="36"/>
      <c r="C22" t="s">
        <v>42</v>
      </c>
      <c r="D22" s="30" t="s">
        <v>60</v>
      </c>
      <c r="E22">
        <v>20</v>
      </c>
      <c r="F22" s="39">
        <v>23</v>
      </c>
      <c r="G22" s="40">
        <f t="shared" si="0"/>
        <v>460</v>
      </c>
      <c r="H22" s="3"/>
      <c r="I22" s="42">
        <f t="shared" si="1"/>
        <v>0</v>
      </c>
    </row>
    <row r="23" spans="1:9" x14ac:dyDescent="0.3">
      <c r="C23" t="s">
        <v>43</v>
      </c>
      <c r="D23" s="30" t="s">
        <v>60</v>
      </c>
      <c r="E23">
        <v>20</v>
      </c>
      <c r="F23" s="39">
        <v>30</v>
      </c>
      <c r="G23" s="40">
        <f t="shared" si="0"/>
        <v>600</v>
      </c>
      <c r="H23" s="3"/>
      <c r="I23" s="42">
        <f t="shared" si="1"/>
        <v>0</v>
      </c>
    </row>
    <row r="24" spans="1:9" x14ac:dyDescent="0.3">
      <c r="C24" t="s">
        <v>44</v>
      </c>
      <c r="D24" s="30" t="s">
        <v>60</v>
      </c>
      <c r="E24">
        <v>20</v>
      </c>
      <c r="F24" s="39">
        <v>11</v>
      </c>
      <c r="G24" s="40">
        <f t="shared" si="0"/>
        <v>220</v>
      </c>
      <c r="H24" s="3"/>
      <c r="I24" s="42">
        <f t="shared" ref="I24:I36" si="2">ROUND(E24*H24,2)</f>
        <v>0</v>
      </c>
    </row>
    <row r="25" spans="1:9" x14ac:dyDescent="0.3">
      <c r="C25" t="s">
        <v>45</v>
      </c>
      <c r="D25" s="30" t="s">
        <v>60</v>
      </c>
      <c r="E25">
        <v>20</v>
      </c>
      <c r="F25" s="39">
        <v>52</v>
      </c>
      <c r="G25" s="40">
        <f t="shared" si="0"/>
        <v>1040</v>
      </c>
      <c r="H25" s="3"/>
      <c r="I25" s="42">
        <f t="shared" si="2"/>
        <v>0</v>
      </c>
    </row>
    <row r="26" spans="1:9" x14ac:dyDescent="0.3">
      <c r="C26" t="s">
        <v>46</v>
      </c>
      <c r="D26" s="30" t="s">
        <v>60</v>
      </c>
      <c r="E26">
        <v>20</v>
      </c>
      <c r="F26" s="39">
        <v>100</v>
      </c>
      <c r="G26" s="40">
        <f t="shared" si="0"/>
        <v>2000</v>
      </c>
      <c r="H26" s="3"/>
      <c r="I26" s="42">
        <f t="shared" si="2"/>
        <v>0</v>
      </c>
    </row>
    <row r="27" spans="1:9" x14ac:dyDescent="0.3">
      <c r="C27" t="s">
        <v>47</v>
      </c>
      <c r="D27" s="30" t="s">
        <v>60</v>
      </c>
      <c r="E27">
        <v>20</v>
      </c>
      <c r="F27" s="39">
        <v>23</v>
      </c>
      <c r="G27" s="40">
        <f t="shared" si="0"/>
        <v>460</v>
      </c>
      <c r="H27" s="3"/>
      <c r="I27" s="42">
        <f t="shared" si="2"/>
        <v>0</v>
      </c>
    </row>
    <row r="28" spans="1:9" x14ac:dyDescent="0.3">
      <c r="C28" s="37" t="s">
        <v>48</v>
      </c>
      <c r="D28" s="30" t="s">
        <v>60</v>
      </c>
      <c r="E28">
        <v>20</v>
      </c>
      <c r="F28" s="39">
        <v>13</v>
      </c>
      <c r="G28" s="40">
        <f t="shared" si="0"/>
        <v>260</v>
      </c>
      <c r="H28" s="3"/>
      <c r="I28" s="42">
        <f t="shared" si="2"/>
        <v>0</v>
      </c>
    </row>
    <row r="29" spans="1:9" x14ac:dyDescent="0.3">
      <c r="C29" s="37" t="s">
        <v>49</v>
      </c>
      <c r="D29" s="30" t="s">
        <v>60</v>
      </c>
      <c r="E29">
        <v>20</v>
      </c>
      <c r="F29" s="39">
        <v>19</v>
      </c>
      <c r="G29" s="40">
        <f t="shared" si="0"/>
        <v>380</v>
      </c>
      <c r="H29" s="3"/>
      <c r="I29" s="42">
        <f t="shared" si="2"/>
        <v>0</v>
      </c>
    </row>
    <row r="30" spans="1:9" x14ac:dyDescent="0.3">
      <c r="C30" s="43" t="s">
        <v>50</v>
      </c>
      <c r="D30" s="30" t="s">
        <v>60</v>
      </c>
      <c r="E30">
        <v>20</v>
      </c>
      <c r="F30" s="39">
        <v>38</v>
      </c>
      <c r="G30" s="40">
        <f t="shared" si="0"/>
        <v>760</v>
      </c>
      <c r="H30" s="3"/>
      <c r="I30" s="42">
        <f t="shared" si="2"/>
        <v>0</v>
      </c>
    </row>
    <row r="31" spans="1:9" x14ac:dyDescent="0.3">
      <c r="C31" s="37" t="s">
        <v>51</v>
      </c>
      <c r="D31" s="30" t="s">
        <v>60</v>
      </c>
      <c r="E31">
        <v>20</v>
      </c>
      <c r="F31" s="39">
        <v>95</v>
      </c>
      <c r="G31" s="40">
        <f t="shared" si="0"/>
        <v>1900</v>
      </c>
      <c r="H31" s="3"/>
      <c r="I31" s="42">
        <f t="shared" si="2"/>
        <v>0</v>
      </c>
    </row>
    <row r="32" spans="1:9" x14ac:dyDescent="0.3">
      <c r="C32" s="37" t="s">
        <v>52</v>
      </c>
      <c r="D32" s="30" t="s">
        <v>60</v>
      </c>
      <c r="E32">
        <v>20</v>
      </c>
      <c r="F32" s="39">
        <v>2.5</v>
      </c>
      <c r="G32" s="40">
        <f t="shared" si="0"/>
        <v>50</v>
      </c>
      <c r="H32" s="3"/>
      <c r="I32" s="42">
        <f t="shared" si="2"/>
        <v>0</v>
      </c>
    </row>
    <row r="33" spans="3:9" x14ac:dyDescent="0.3">
      <c r="C33" s="37" t="s">
        <v>53</v>
      </c>
      <c r="D33" s="30" t="s">
        <v>60</v>
      </c>
      <c r="E33">
        <v>20</v>
      </c>
      <c r="F33" s="39">
        <v>21</v>
      </c>
      <c r="G33" s="40">
        <f t="shared" si="0"/>
        <v>420</v>
      </c>
      <c r="H33" s="3"/>
      <c r="I33" s="42">
        <f t="shared" si="2"/>
        <v>0</v>
      </c>
    </row>
    <row r="34" spans="3:9" x14ac:dyDescent="0.3">
      <c r="C34" s="37" t="s">
        <v>54</v>
      </c>
      <c r="D34" s="30" t="s">
        <v>60</v>
      </c>
      <c r="E34">
        <v>20</v>
      </c>
      <c r="F34" s="39">
        <v>3.5</v>
      </c>
      <c r="G34" s="40">
        <f t="shared" si="0"/>
        <v>70</v>
      </c>
      <c r="H34" s="3"/>
      <c r="I34" s="42">
        <f t="shared" si="2"/>
        <v>0</v>
      </c>
    </row>
    <row r="35" spans="3:9" x14ac:dyDescent="0.3">
      <c r="C35" s="37" t="s">
        <v>55</v>
      </c>
      <c r="D35" s="30" t="s">
        <v>60</v>
      </c>
      <c r="E35">
        <v>20</v>
      </c>
      <c r="F35" s="39">
        <v>8.5</v>
      </c>
      <c r="G35" s="40">
        <f t="shared" si="0"/>
        <v>170</v>
      </c>
      <c r="H35" s="3"/>
      <c r="I35" s="42">
        <f t="shared" si="2"/>
        <v>0</v>
      </c>
    </row>
    <row r="36" spans="3:9" x14ac:dyDescent="0.3">
      <c r="C36" s="44" t="s">
        <v>56</v>
      </c>
      <c r="D36" s="30" t="s">
        <v>60</v>
      </c>
      <c r="E36">
        <v>20</v>
      </c>
      <c r="F36" s="39">
        <v>24</v>
      </c>
      <c r="G36" s="40">
        <f t="shared" si="0"/>
        <v>480</v>
      </c>
      <c r="H36" s="3"/>
      <c r="I36" s="42">
        <f t="shared" si="2"/>
        <v>0</v>
      </c>
    </row>
  </sheetData>
  <sheetProtection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5:G16 G23 G19:G20 G14 I14 I15:I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F8CE9-1F4A-4C45-BC96-885D44C00E19}">
  <dimension ref="A1:I60"/>
  <sheetViews>
    <sheetView showGridLines="0" zoomScale="70" zoomScaleNormal="70" workbookViewId="0">
      <selection activeCell="K9" sqref="K9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7.33203125" bestFit="1" customWidth="1"/>
    <col min="4" max="4" width="13.5546875" customWidth="1"/>
    <col min="5" max="5" width="30.441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1</v>
      </c>
    </row>
    <row r="3" spans="1:9" ht="15" customHeight="1" thickBot="1" x14ac:dyDescent="0.35">
      <c r="A3" s="48" t="s">
        <v>3</v>
      </c>
      <c r="B3" s="49"/>
      <c r="C3" s="50"/>
      <c r="D3" s="11">
        <f>SUM(G:G)</f>
        <v>27890</v>
      </c>
      <c r="E3" s="48" t="s">
        <v>4</v>
      </c>
      <c r="F3" s="49"/>
      <c r="G3" s="50"/>
      <c r="H3" s="12">
        <f>SUM(I:I)</f>
        <v>0</v>
      </c>
    </row>
    <row r="4" spans="1:9" ht="15" customHeight="1" thickBot="1" x14ac:dyDescent="0.35">
      <c r="A4" s="13" t="s">
        <v>5</v>
      </c>
      <c r="B4" s="14">
        <v>0.09</v>
      </c>
      <c r="C4" s="15" t="s">
        <v>6</v>
      </c>
      <c r="D4" s="16">
        <f>ROUND($D$3*B4,2)</f>
        <v>2510.1</v>
      </c>
      <c r="E4" s="17" t="s">
        <v>7</v>
      </c>
      <c r="F4" s="18">
        <f>'OFERTA ECONOMICA'!F4</f>
        <v>0</v>
      </c>
      <c r="G4" s="19" t="s">
        <v>6</v>
      </c>
      <c r="H4" s="20">
        <f>ROUND($H$3*F4,2)</f>
        <v>0</v>
      </c>
    </row>
    <row r="5" spans="1:9" ht="15" thickBot="1" x14ac:dyDescent="0.35">
      <c r="A5" s="13" t="s">
        <v>8</v>
      </c>
      <c r="B5" s="14">
        <v>0.06</v>
      </c>
      <c r="C5" s="15" t="s">
        <v>9</v>
      </c>
      <c r="D5" s="16">
        <f>ROUND($D$3*B5,2)</f>
        <v>1673.4</v>
      </c>
      <c r="E5" s="17" t="s">
        <v>10</v>
      </c>
      <c r="F5" s="18">
        <f>'OFERTA ECONOMICA'!F5</f>
        <v>0</v>
      </c>
      <c r="G5" s="19" t="s">
        <v>9</v>
      </c>
      <c r="H5" s="20">
        <f>ROUND($H$3*F5,2)</f>
        <v>0</v>
      </c>
    </row>
    <row r="6" spans="1:9" ht="15" thickBot="1" x14ac:dyDescent="0.35">
      <c r="A6" s="51" t="s">
        <v>11</v>
      </c>
      <c r="B6" s="52"/>
      <c r="C6" s="53"/>
      <c r="D6" s="16">
        <f>SUM(D3,D4,D5)</f>
        <v>32073.5</v>
      </c>
      <c r="E6" s="51" t="s">
        <v>12</v>
      </c>
      <c r="F6" s="52"/>
      <c r="G6" s="53"/>
      <c r="H6" s="20">
        <f>SUM(H3,H4,H5)</f>
        <v>0</v>
      </c>
    </row>
    <row r="7" spans="1:9" ht="15" thickBot="1" x14ac:dyDescent="0.35">
      <c r="A7" s="21" t="s">
        <v>13</v>
      </c>
      <c r="B7" s="22">
        <v>0.21</v>
      </c>
      <c r="C7" s="15" t="s">
        <v>14</v>
      </c>
      <c r="D7" s="16">
        <f>ROUND($D$6*B7,2)</f>
        <v>6735.44</v>
      </c>
      <c r="E7" s="23" t="s">
        <v>13</v>
      </c>
      <c r="F7" s="24">
        <f>B7</f>
        <v>0.21</v>
      </c>
      <c r="G7" s="19" t="s">
        <v>14</v>
      </c>
      <c r="H7" s="20">
        <f>ROUND($H$6*F7,2)</f>
        <v>0</v>
      </c>
    </row>
    <row r="8" spans="1:9" ht="15" thickBot="1" x14ac:dyDescent="0.35">
      <c r="A8" s="54" t="s">
        <v>15</v>
      </c>
      <c r="B8" s="55"/>
      <c r="C8" s="56"/>
      <c r="D8" s="25">
        <f>SUM(D6:D7)</f>
        <v>38808.94</v>
      </c>
      <c r="E8" s="54" t="s">
        <v>16</v>
      </c>
      <c r="F8" s="55"/>
      <c r="G8" s="56"/>
      <c r="H8" s="26">
        <f>SUM(H6:H7)</f>
        <v>0</v>
      </c>
    </row>
    <row r="9" spans="1:9" ht="15" thickBot="1" x14ac:dyDescent="0.35"/>
    <row r="10" spans="1:9" ht="15" thickBot="1" x14ac:dyDescent="0.35">
      <c r="A10" s="27"/>
      <c r="F10" s="46" t="s">
        <v>17</v>
      </c>
      <c r="G10" s="47"/>
      <c r="H10" s="46" t="s">
        <v>18</v>
      </c>
      <c r="I10" s="47"/>
    </row>
    <row r="11" spans="1:9" x14ac:dyDescent="0.3">
      <c r="A11" s="28" t="s">
        <v>19</v>
      </c>
      <c r="B11" s="28" t="s">
        <v>20</v>
      </c>
      <c r="C11" s="28" t="s">
        <v>21</v>
      </c>
      <c r="D11" s="28" t="s">
        <v>22</v>
      </c>
      <c r="E11" s="29" t="s">
        <v>23</v>
      </c>
      <c r="F11" s="29" t="s">
        <v>24</v>
      </c>
      <c r="G11" s="28" t="s">
        <v>25</v>
      </c>
      <c r="H11" s="28" t="s">
        <v>26</v>
      </c>
      <c r="I11" s="28" t="s">
        <v>27</v>
      </c>
    </row>
    <row r="12" spans="1:9" s="35" customFormat="1" x14ac:dyDescent="0.3">
      <c r="A12" s="30" t="s">
        <v>28</v>
      </c>
      <c r="B12" s="30"/>
      <c r="C12" s="30" t="s">
        <v>57</v>
      </c>
      <c r="D12" s="30"/>
      <c r="E12" s="31"/>
      <c r="F12" s="31"/>
      <c r="G12" s="32"/>
      <c r="H12" s="33"/>
      <c r="I12" s="34"/>
    </row>
    <row r="13" spans="1:9" s="35" customFormat="1" x14ac:dyDescent="0.3">
      <c r="A13" s="30" t="s">
        <v>29</v>
      </c>
      <c r="B13" s="30"/>
      <c r="C13" s="30" t="s">
        <v>58</v>
      </c>
      <c r="D13" s="30"/>
      <c r="E13" s="31"/>
      <c r="F13" s="31"/>
      <c r="G13" s="32"/>
      <c r="H13" s="33"/>
      <c r="I13" s="34"/>
    </row>
    <row r="14" spans="1:9" x14ac:dyDescent="0.3">
      <c r="A14" s="36"/>
      <c r="B14" s="36"/>
      <c r="C14" s="37" t="s">
        <v>34</v>
      </c>
      <c r="D14" s="38" t="s">
        <v>60</v>
      </c>
      <c r="E14">
        <v>10</v>
      </c>
      <c r="F14" s="39">
        <v>210</v>
      </c>
      <c r="G14" s="40">
        <f t="shared" ref="G14:G36" si="0">ROUND(E14*F14,2)</f>
        <v>2100</v>
      </c>
      <c r="H14" s="41">
        <f>'OFERTA ECONOMICA'!H14</f>
        <v>0</v>
      </c>
      <c r="I14" s="42">
        <f t="shared" ref="I14:I60" si="1">ROUND(E14*H14,2)</f>
        <v>0</v>
      </c>
    </row>
    <row r="15" spans="1:9" x14ac:dyDescent="0.3">
      <c r="A15" s="36"/>
      <c r="B15" s="36"/>
      <c r="C15" s="37" t="s">
        <v>35</v>
      </c>
      <c r="D15" s="38" t="s">
        <v>60</v>
      </c>
      <c r="E15">
        <v>10</v>
      </c>
      <c r="F15" s="39">
        <v>45</v>
      </c>
      <c r="G15" s="40">
        <f t="shared" si="0"/>
        <v>450</v>
      </c>
      <c r="H15" s="41">
        <f>'OFERTA ECONOMICA'!H15</f>
        <v>0</v>
      </c>
      <c r="I15" s="42">
        <f t="shared" si="1"/>
        <v>0</v>
      </c>
    </row>
    <row r="16" spans="1:9" x14ac:dyDescent="0.3">
      <c r="A16" s="36"/>
      <c r="B16" s="36"/>
      <c r="C16" t="s">
        <v>36</v>
      </c>
      <c r="D16" s="38" t="s">
        <v>60</v>
      </c>
      <c r="E16">
        <v>10</v>
      </c>
      <c r="F16" s="39">
        <v>20</v>
      </c>
      <c r="G16" s="40">
        <f t="shared" si="0"/>
        <v>200</v>
      </c>
      <c r="H16" s="41">
        <f>'OFERTA ECONOMICA'!H16</f>
        <v>0</v>
      </c>
      <c r="I16" s="42">
        <f t="shared" si="1"/>
        <v>0</v>
      </c>
    </row>
    <row r="17" spans="1:9" x14ac:dyDescent="0.3">
      <c r="A17" s="36"/>
      <c r="B17" s="36"/>
      <c r="C17" t="s">
        <v>37</v>
      </c>
      <c r="D17" s="38" t="s">
        <v>60</v>
      </c>
      <c r="E17">
        <v>10</v>
      </c>
      <c r="F17" s="39">
        <v>22</v>
      </c>
      <c r="G17" s="40">
        <f t="shared" si="0"/>
        <v>220</v>
      </c>
      <c r="H17" s="41">
        <f>'OFERTA ECONOMICA'!H17</f>
        <v>0</v>
      </c>
      <c r="I17" s="42">
        <f t="shared" si="1"/>
        <v>0</v>
      </c>
    </row>
    <row r="18" spans="1:9" x14ac:dyDescent="0.3">
      <c r="A18" s="36"/>
      <c r="B18" s="36"/>
      <c r="C18" t="s">
        <v>38</v>
      </c>
      <c r="D18" s="38" t="s">
        <v>60</v>
      </c>
      <c r="E18">
        <v>10</v>
      </c>
      <c r="F18" s="39">
        <v>95</v>
      </c>
      <c r="G18" s="40">
        <f t="shared" si="0"/>
        <v>950</v>
      </c>
      <c r="H18" s="41">
        <f>'OFERTA ECONOMICA'!H18</f>
        <v>0</v>
      </c>
      <c r="I18" s="42">
        <f t="shared" si="1"/>
        <v>0</v>
      </c>
    </row>
    <row r="19" spans="1:9" x14ac:dyDescent="0.3">
      <c r="A19" s="36"/>
      <c r="B19" s="36"/>
      <c r="C19" t="s">
        <v>39</v>
      </c>
      <c r="D19" s="38" t="s">
        <v>60</v>
      </c>
      <c r="E19">
        <v>10</v>
      </c>
      <c r="F19" s="39">
        <v>96</v>
      </c>
      <c r="G19" s="40">
        <f t="shared" si="0"/>
        <v>960</v>
      </c>
      <c r="H19" s="41">
        <f>'OFERTA ECONOMICA'!H19</f>
        <v>0</v>
      </c>
      <c r="I19" s="42">
        <f t="shared" si="1"/>
        <v>0</v>
      </c>
    </row>
    <row r="20" spans="1:9" x14ac:dyDescent="0.3">
      <c r="A20" s="36"/>
      <c r="B20" s="36"/>
      <c r="C20" t="s">
        <v>40</v>
      </c>
      <c r="D20" s="38" t="s">
        <v>60</v>
      </c>
      <c r="E20">
        <v>10</v>
      </c>
      <c r="F20" s="39">
        <v>153</v>
      </c>
      <c r="G20" s="40">
        <f t="shared" si="0"/>
        <v>1530</v>
      </c>
      <c r="H20" s="41">
        <f>'OFERTA ECONOMICA'!H20</f>
        <v>0</v>
      </c>
      <c r="I20" s="42">
        <f t="shared" si="1"/>
        <v>0</v>
      </c>
    </row>
    <row r="21" spans="1:9" s="35" customFormat="1" x14ac:dyDescent="0.3">
      <c r="A21" s="30"/>
      <c r="B21" s="30"/>
      <c r="C21" t="s">
        <v>41</v>
      </c>
      <c r="D21" s="38" t="s">
        <v>60</v>
      </c>
      <c r="E21">
        <v>10</v>
      </c>
      <c r="F21" s="39">
        <v>290</v>
      </c>
      <c r="G21" s="40">
        <f t="shared" si="0"/>
        <v>2900</v>
      </c>
      <c r="H21" s="41">
        <f>'OFERTA ECONOMICA'!H21</f>
        <v>0</v>
      </c>
      <c r="I21" s="42">
        <f t="shared" si="1"/>
        <v>0</v>
      </c>
    </row>
    <row r="22" spans="1:9" x14ac:dyDescent="0.3">
      <c r="A22" s="36"/>
      <c r="B22" s="36"/>
      <c r="C22" t="s">
        <v>42</v>
      </c>
      <c r="D22" s="38" t="s">
        <v>60</v>
      </c>
      <c r="E22">
        <v>10</v>
      </c>
      <c r="F22" s="39">
        <v>23</v>
      </c>
      <c r="G22" s="40">
        <f t="shared" si="0"/>
        <v>230</v>
      </c>
      <c r="H22" s="41">
        <f>'OFERTA ECONOMICA'!H22</f>
        <v>0</v>
      </c>
      <c r="I22" s="42">
        <f t="shared" si="1"/>
        <v>0</v>
      </c>
    </row>
    <row r="23" spans="1:9" x14ac:dyDescent="0.3">
      <c r="C23" t="s">
        <v>43</v>
      </c>
      <c r="D23" s="38" t="s">
        <v>60</v>
      </c>
      <c r="E23">
        <v>10</v>
      </c>
      <c r="F23" s="39">
        <v>30</v>
      </c>
      <c r="G23" s="40">
        <f t="shared" si="0"/>
        <v>300</v>
      </c>
      <c r="H23" s="41">
        <f>'OFERTA ECONOMICA'!H23</f>
        <v>0</v>
      </c>
      <c r="I23" s="42">
        <f t="shared" si="1"/>
        <v>0</v>
      </c>
    </row>
    <row r="24" spans="1:9" x14ac:dyDescent="0.3">
      <c r="C24" t="s">
        <v>44</v>
      </c>
      <c r="D24" s="38" t="s">
        <v>60</v>
      </c>
      <c r="E24">
        <v>10</v>
      </c>
      <c r="F24" s="39">
        <v>11</v>
      </c>
      <c r="G24" s="40">
        <f t="shared" si="0"/>
        <v>110</v>
      </c>
      <c r="H24" s="41">
        <f>'OFERTA ECONOMICA'!H24</f>
        <v>0</v>
      </c>
      <c r="I24" s="42">
        <f t="shared" si="1"/>
        <v>0</v>
      </c>
    </row>
    <row r="25" spans="1:9" x14ac:dyDescent="0.3">
      <c r="C25" t="s">
        <v>45</v>
      </c>
      <c r="D25" s="38" t="s">
        <v>60</v>
      </c>
      <c r="E25">
        <v>10</v>
      </c>
      <c r="F25" s="39">
        <v>52</v>
      </c>
      <c r="G25" s="40">
        <f t="shared" si="0"/>
        <v>520</v>
      </c>
      <c r="H25" s="41">
        <f>'OFERTA ECONOMICA'!H25</f>
        <v>0</v>
      </c>
      <c r="I25" s="42">
        <f t="shared" si="1"/>
        <v>0</v>
      </c>
    </row>
    <row r="26" spans="1:9" x14ac:dyDescent="0.3">
      <c r="C26" t="s">
        <v>46</v>
      </c>
      <c r="D26" s="38" t="s">
        <v>60</v>
      </c>
      <c r="E26">
        <v>10</v>
      </c>
      <c r="F26" s="39">
        <v>100</v>
      </c>
      <c r="G26" s="40">
        <f t="shared" si="0"/>
        <v>1000</v>
      </c>
      <c r="H26" s="41">
        <f>'OFERTA ECONOMICA'!H26</f>
        <v>0</v>
      </c>
      <c r="I26" s="42">
        <f t="shared" si="1"/>
        <v>0</v>
      </c>
    </row>
    <row r="27" spans="1:9" x14ac:dyDescent="0.3">
      <c r="C27" t="s">
        <v>47</v>
      </c>
      <c r="D27" s="38" t="s">
        <v>60</v>
      </c>
      <c r="E27">
        <v>10</v>
      </c>
      <c r="F27" s="39">
        <v>23</v>
      </c>
      <c r="G27" s="40">
        <f t="shared" si="0"/>
        <v>230</v>
      </c>
      <c r="H27" s="41">
        <f>'OFERTA ECONOMICA'!H27</f>
        <v>0</v>
      </c>
      <c r="I27" s="42">
        <f t="shared" si="1"/>
        <v>0</v>
      </c>
    </row>
    <row r="28" spans="1:9" x14ac:dyDescent="0.3">
      <c r="C28" s="37" t="s">
        <v>48</v>
      </c>
      <c r="D28" s="38" t="s">
        <v>60</v>
      </c>
      <c r="E28">
        <v>10</v>
      </c>
      <c r="F28" s="39">
        <v>13</v>
      </c>
      <c r="G28" s="40">
        <f t="shared" si="0"/>
        <v>130</v>
      </c>
      <c r="H28" s="41">
        <f>'OFERTA ECONOMICA'!H28</f>
        <v>0</v>
      </c>
      <c r="I28" s="42">
        <f t="shared" si="1"/>
        <v>0</v>
      </c>
    </row>
    <row r="29" spans="1:9" x14ac:dyDescent="0.3">
      <c r="C29" s="37" t="s">
        <v>49</v>
      </c>
      <c r="D29" s="38" t="s">
        <v>60</v>
      </c>
      <c r="E29">
        <v>10</v>
      </c>
      <c r="F29" s="39">
        <v>19</v>
      </c>
      <c r="G29" s="40">
        <f t="shared" si="0"/>
        <v>190</v>
      </c>
      <c r="H29" s="41">
        <f>'OFERTA ECONOMICA'!H29</f>
        <v>0</v>
      </c>
      <c r="I29" s="42">
        <f t="shared" si="1"/>
        <v>0</v>
      </c>
    </row>
    <row r="30" spans="1:9" x14ac:dyDescent="0.3">
      <c r="C30" s="43" t="s">
        <v>50</v>
      </c>
      <c r="D30" s="38" t="s">
        <v>60</v>
      </c>
      <c r="E30">
        <v>10</v>
      </c>
      <c r="F30" s="39">
        <v>38</v>
      </c>
      <c r="G30" s="40">
        <f t="shared" si="0"/>
        <v>380</v>
      </c>
      <c r="H30" s="41">
        <f>'OFERTA ECONOMICA'!H30</f>
        <v>0</v>
      </c>
      <c r="I30" s="42">
        <f t="shared" si="1"/>
        <v>0</v>
      </c>
    </row>
    <row r="31" spans="1:9" x14ac:dyDescent="0.3">
      <c r="C31" s="37" t="s">
        <v>51</v>
      </c>
      <c r="D31" s="38" t="s">
        <v>60</v>
      </c>
      <c r="E31">
        <v>10</v>
      </c>
      <c r="F31" s="39">
        <v>95</v>
      </c>
      <c r="G31" s="40">
        <f t="shared" si="0"/>
        <v>950</v>
      </c>
      <c r="H31" s="41">
        <f>'OFERTA ECONOMICA'!H31</f>
        <v>0</v>
      </c>
      <c r="I31" s="42">
        <f t="shared" si="1"/>
        <v>0</v>
      </c>
    </row>
    <row r="32" spans="1:9" x14ac:dyDescent="0.3">
      <c r="C32" s="37" t="s">
        <v>52</v>
      </c>
      <c r="D32" s="38" t="s">
        <v>60</v>
      </c>
      <c r="E32">
        <v>10</v>
      </c>
      <c r="F32" s="39">
        <v>2.5</v>
      </c>
      <c r="G32" s="40">
        <f t="shared" si="0"/>
        <v>25</v>
      </c>
      <c r="H32" s="41">
        <f>'OFERTA ECONOMICA'!H32</f>
        <v>0</v>
      </c>
      <c r="I32" s="42">
        <f t="shared" si="1"/>
        <v>0</v>
      </c>
    </row>
    <row r="33" spans="1:9" x14ac:dyDescent="0.3">
      <c r="C33" s="37" t="s">
        <v>53</v>
      </c>
      <c r="D33" s="38" t="s">
        <v>60</v>
      </c>
      <c r="E33">
        <v>10</v>
      </c>
      <c r="F33" s="39">
        <v>21</v>
      </c>
      <c r="G33" s="40">
        <f t="shared" si="0"/>
        <v>210</v>
      </c>
      <c r="H33" s="41">
        <f>'OFERTA ECONOMICA'!H33</f>
        <v>0</v>
      </c>
      <c r="I33" s="42">
        <f t="shared" si="1"/>
        <v>0</v>
      </c>
    </row>
    <row r="34" spans="1:9" x14ac:dyDescent="0.3">
      <c r="C34" s="37" t="s">
        <v>54</v>
      </c>
      <c r="D34" s="38" t="s">
        <v>60</v>
      </c>
      <c r="E34">
        <v>10</v>
      </c>
      <c r="F34" s="39">
        <v>3.5</v>
      </c>
      <c r="G34" s="40">
        <f t="shared" si="0"/>
        <v>35</v>
      </c>
      <c r="H34" s="41">
        <f>'OFERTA ECONOMICA'!H34</f>
        <v>0</v>
      </c>
      <c r="I34" s="42">
        <f t="shared" si="1"/>
        <v>0</v>
      </c>
    </row>
    <row r="35" spans="1:9" x14ac:dyDescent="0.3">
      <c r="C35" s="37" t="s">
        <v>55</v>
      </c>
      <c r="D35" s="38" t="s">
        <v>60</v>
      </c>
      <c r="E35">
        <v>10</v>
      </c>
      <c r="F35" s="39">
        <v>8.5</v>
      </c>
      <c r="G35" s="40">
        <f t="shared" si="0"/>
        <v>85</v>
      </c>
      <c r="H35" s="41">
        <f>'OFERTA ECONOMICA'!H35</f>
        <v>0</v>
      </c>
      <c r="I35" s="42">
        <f t="shared" si="1"/>
        <v>0</v>
      </c>
    </row>
    <row r="36" spans="1:9" x14ac:dyDescent="0.3">
      <c r="C36" s="44" t="s">
        <v>56</v>
      </c>
      <c r="D36" s="38" t="s">
        <v>60</v>
      </c>
      <c r="E36">
        <v>10</v>
      </c>
      <c r="F36" s="39">
        <v>24</v>
      </c>
      <c r="G36" s="40">
        <f t="shared" si="0"/>
        <v>240</v>
      </c>
      <c r="H36" s="41">
        <f>'OFERTA ECONOMICA'!H36</f>
        <v>0</v>
      </c>
      <c r="I36" s="42">
        <f t="shared" si="1"/>
        <v>0</v>
      </c>
    </row>
    <row r="37" spans="1:9" x14ac:dyDescent="0.3">
      <c r="A37" s="45" t="s">
        <v>30</v>
      </c>
      <c r="C37" s="30" t="s">
        <v>59</v>
      </c>
    </row>
    <row r="38" spans="1:9" x14ac:dyDescent="0.3">
      <c r="C38" s="37" t="s">
        <v>34</v>
      </c>
      <c r="D38" s="38" t="s">
        <v>60</v>
      </c>
      <c r="E38">
        <v>10</v>
      </c>
      <c r="F38" s="39">
        <v>210</v>
      </c>
      <c r="G38" s="40">
        <f t="shared" ref="G38:G60" si="2">ROUND(E38*F38,2)</f>
        <v>2100</v>
      </c>
      <c r="H38" s="41">
        <f>'OFERTA ECONOMICA'!H14</f>
        <v>0</v>
      </c>
      <c r="I38" s="42">
        <f t="shared" si="1"/>
        <v>0</v>
      </c>
    </row>
    <row r="39" spans="1:9" x14ac:dyDescent="0.3">
      <c r="C39" s="37" t="s">
        <v>35</v>
      </c>
      <c r="D39" s="38" t="s">
        <v>60</v>
      </c>
      <c r="E39">
        <v>10</v>
      </c>
      <c r="F39" s="39">
        <v>45</v>
      </c>
      <c r="G39" s="40">
        <f t="shared" si="2"/>
        <v>450</v>
      </c>
      <c r="H39" s="41">
        <f>'OFERTA ECONOMICA'!H15</f>
        <v>0</v>
      </c>
      <c r="I39" s="42">
        <f t="shared" si="1"/>
        <v>0</v>
      </c>
    </row>
    <row r="40" spans="1:9" x14ac:dyDescent="0.3">
      <c r="C40" t="s">
        <v>36</v>
      </c>
      <c r="D40" s="38" t="s">
        <v>60</v>
      </c>
      <c r="E40">
        <v>10</v>
      </c>
      <c r="F40" s="39">
        <v>20</v>
      </c>
      <c r="G40" s="40">
        <f t="shared" si="2"/>
        <v>200</v>
      </c>
      <c r="H40" s="41">
        <f>'OFERTA ECONOMICA'!H16</f>
        <v>0</v>
      </c>
      <c r="I40" s="42">
        <f t="shared" si="1"/>
        <v>0</v>
      </c>
    </row>
    <row r="41" spans="1:9" x14ac:dyDescent="0.3">
      <c r="C41" t="s">
        <v>37</v>
      </c>
      <c r="D41" s="38" t="s">
        <v>60</v>
      </c>
      <c r="E41">
        <v>10</v>
      </c>
      <c r="F41" s="39">
        <v>22</v>
      </c>
      <c r="G41" s="40">
        <f t="shared" si="2"/>
        <v>220</v>
      </c>
      <c r="H41" s="41">
        <f>'OFERTA ECONOMICA'!H17</f>
        <v>0</v>
      </c>
      <c r="I41" s="42">
        <f t="shared" si="1"/>
        <v>0</v>
      </c>
    </row>
    <row r="42" spans="1:9" x14ac:dyDescent="0.3">
      <c r="C42" t="s">
        <v>38</v>
      </c>
      <c r="D42" s="38" t="s">
        <v>60</v>
      </c>
      <c r="E42">
        <v>10</v>
      </c>
      <c r="F42" s="39">
        <v>95</v>
      </c>
      <c r="G42" s="40">
        <f t="shared" si="2"/>
        <v>950</v>
      </c>
      <c r="H42" s="41">
        <f>'OFERTA ECONOMICA'!H18</f>
        <v>0</v>
      </c>
      <c r="I42" s="42">
        <f t="shared" si="1"/>
        <v>0</v>
      </c>
    </row>
    <row r="43" spans="1:9" x14ac:dyDescent="0.3">
      <c r="C43" t="s">
        <v>39</v>
      </c>
      <c r="D43" s="38" t="s">
        <v>60</v>
      </c>
      <c r="E43">
        <v>10</v>
      </c>
      <c r="F43" s="39">
        <v>96</v>
      </c>
      <c r="G43" s="40">
        <f t="shared" si="2"/>
        <v>960</v>
      </c>
      <c r="H43" s="41">
        <f>'OFERTA ECONOMICA'!H19</f>
        <v>0</v>
      </c>
      <c r="I43" s="42">
        <f t="shared" si="1"/>
        <v>0</v>
      </c>
    </row>
    <row r="44" spans="1:9" x14ac:dyDescent="0.3">
      <c r="C44" t="s">
        <v>40</v>
      </c>
      <c r="D44" s="38" t="s">
        <v>60</v>
      </c>
      <c r="E44">
        <v>10</v>
      </c>
      <c r="F44" s="39">
        <v>153</v>
      </c>
      <c r="G44" s="40">
        <f t="shared" si="2"/>
        <v>1530</v>
      </c>
      <c r="H44" s="41">
        <f>'OFERTA ECONOMICA'!H20</f>
        <v>0</v>
      </c>
      <c r="I44" s="42">
        <f t="shared" si="1"/>
        <v>0</v>
      </c>
    </row>
    <row r="45" spans="1:9" x14ac:dyDescent="0.3">
      <c r="C45" t="s">
        <v>41</v>
      </c>
      <c r="D45" s="38" t="s">
        <v>60</v>
      </c>
      <c r="E45">
        <v>10</v>
      </c>
      <c r="F45" s="39">
        <v>290</v>
      </c>
      <c r="G45" s="40">
        <f t="shared" si="2"/>
        <v>2900</v>
      </c>
      <c r="H45" s="41">
        <f>'OFERTA ECONOMICA'!H21</f>
        <v>0</v>
      </c>
      <c r="I45" s="42">
        <f t="shared" si="1"/>
        <v>0</v>
      </c>
    </row>
    <row r="46" spans="1:9" x14ac:dyDescent="0.3">
      <c r="C46" t="s">
        <v>42</v>
      </c>
      <c r="D46" s="38" t="s">
        <v>60</v>
      </c>
      <c r="E46">
        <v>10</v>
      </c>
      <c r="F46" s="39">
        <v>23</v>
      </c>
      <c r="G46" s="40">
        <f t="shared" si="2"/>
        <v>230</v>
      </c>
      <c r="H46" s="41">
        <f>'OFERTA ECONOMICA'!H22</f>
        <v>0</v>
      </c>
      <c r="I46" s="42">
        <f t="shared" si="1"/>
        <v>0</v>
      </c>
    </row>
    <row r="47" spans="1:9" x14ac:dyDescent="0.3">
      <c r="C47" t="s">
        <v>43</v>
      </c>
      <c r="D47" s="38" t="s">
        <v>60</v>
      </c>
      <c r="E47">
        <v>10</v>
      </c>
      <c r="F47" s="39">
        <v>30</v>
      </c>
      <c r="G47" s="40">
        <f t="shared" si="2"/>
        <v>300</v>
      </c>
      <c r="H47" s="41">
        <f>'OFERTA ECONOMICA'!H23</f>
        <v>0</v>
      </c>
      <c r="I47" s="42">
        <f t="shared" si="1"/>
        <v>0</v>
      </c>
    </row>
    <row r="48" spans="1:9" x14ac:dyDescent="0.3">
      <c r="C48" t="s">
        <v>44</v>
      </c>
      <c r="D48" s="38" t="s">
        <v>60</v>
      </c>
      <c r="E48">
        <v>10</v>
      </c>
      <c r="F48" s="39">
        <v>11</v>
      </c>
      <c r="G48" s="40">
        <f t="shared" si="2"/>
        <v>110</v>
      </c>
      <c r="H48" s="41">
        <f>'OFERTA ECONOMICA'!H24</f>
        <v>0</v>
      </c>
      <c r="I48" s="42">
        <f t="shared" si="1"/>
        <v>0</v>
      </c>
    </row>
    <row r="49" spans="3:9" x14ac:dyDescent="0.3">
      <c r="C49" t="s">
        <v>45</v>
      </c>
      <c r="D49" s="38" t="s">
        <v>60</v>
      </c>
      <c r="E49">
        <v>10</v>
      </c>
      <c r="F49" s="39">
        <v>52</v>
      </c>
      <c r="G49" s="40">
        <f t="shared" si="2"/>
        <v>520</v>
      </c>
      <c r="H49" s="41">
        <f>'OFERTA ECONOMICA'!H25</f>
        <v>0</v>
      </c>
      <c r="I49" s="42">
        <f t="shared" si="1"/>
        <v>0</v>
      </c>
    </row>
    <row r="50" spans="3:9" x14ac:dyDescent="0.3">
      <c r="C50" t="s">
        <v>46</v>
      </c>
      <c r="D50" s="38" t="s">
        <v>60</v>
      </c>
      <c r="E50">
        <v>10</v>
      </c>
      <c r="F50" s="39">
        <v>100</v>
      </c>
      <c r="G50" s="40">
        <f t="shared" si="2"/>
        <v>1000</v>
      </c>
      <c r="H50" s="41">
        <f>'OFERTA ECONOMICA'!H26</f>
        <v>0</v>
      </c>
      <c r="I50" s="42">
        <f t="shared" si="1"/>
        <v>0</v>
      </c>
    </row>
    <row r="51" spans="3:9" x14ac:dyDescent="0.3">
      <c r="C51" t="s">
        <v>47</v>
      </c>
      <c r="D51" s="38" t="s">
        <v>60</v>
      </c>
      <c r="E51">
        <v>10</v>
      </c>
      <c r="F51" s="39">
        <v>23</v>
      </c>
      <c r="G51" s="40">
        <f t="shared" si="2"/>
        <v>230</v>
      </c>
      <c r="H51" s="41">
        <f>'OFERTA ECONOMICA'!H27</f>
        <v>0</v>
      </c>
      <c r="I51" s="42">
        <f t="shared" si="1"/>
        <v>0</v>
      </c>
    </row>
    <row r="52" spans="3:9" x14ac:dyDescent="0.3">
      <c r="C52" s="37" t="s">
        <v>48</v>
      </c>
      <c r="D52" s="38" t="s">
        <v>60</v>
      </c>
      <c r="E52">
        <v>10</v>
      </c>
      <c r="F52" s="39">
        <v>13</v>
      </c>
      <c r="G52" s="40">
        <f t="shared" si="2"/>
        <v>130</v>
      </c>
      <c r="H52" s="41">
        <f>'OFERTA ECONOMICA'!H28</f>
        <v>0</v>
      </c>
      <c r="I52" s="42">
        <f t="shared" si="1"/>
        <v>0</v>
      </c>
    </row>
    <row r="53" spans="3:9" x14ac:dyDescent="0.3">
      <c r="C53" s="37" t="s">
        <v>49</v>
      </c>
      <c r="D53" s="38" t="s">
        <v>60</v>
      </c>
      <c r="E53">
        <v>10</v>
      </c>
      <c r="F53" s="39">
        <v>19</v>
      </c>
      <c r="G53" s="40">
        <f t="shared" si="2"/>
        <v>190</v>
      </c>
      <c r="H53" s="41">
        <f>'OFERTA ECONOMICA'!H29</f>
        <v>0</v>
      </c>
      <c r="I53" s="42">
        <f t="shared" si="1"/>
        <v>0</v>
      </c>
    </row>
    <row r="54" spans="3:9" x14ac:dyDescent="0.3">
      <c r="C54" s="43" t="s">
        <v>50</v>
      </c>
      <c r="D54" s="38" t="s">
        <v>60</v>
      </c>
      <c r="E54">
        <v>10</v>
      </c>
      <c r="F54" s="39">
        <v>38</v>
      </c>
      <c r="G54" s="40">
        <f t="shared" si="2"/>
        <v>380</v>
      </c>
      <c r="H54" s="41">
        <f>'OFERTA ECONOMICA'!H30</f>
        <v>0</v>
      </c>
      <c r="I54" s="42">
        <f t="shared" si="1"/>
        <v>0</v>
      </c>
    </row>
    <row r="55" spans="3:9" x14ac:dyDescent="0.3">
      <c r="C55" s="37" t="s">
        <v>51</v>
      </c>
      <c r="D55" s="38" t="s">
        <v>60</v>
      </c>
      <c r="E55">
        <v>10</v>
      </c>
      <c r="F55" s="39">
        <v>95</v>
      </c>
      <c r="G55" s="40">
        <f t="shared" si="2"/>
        <v>950</v>
      </c>
      <c r="H55" s="41">
        <f>'OFERTA ECONOMICA'!H31</f>
        <v>0</v>
      </c>
      <c r="I55" s="42">
        <f t="shared" si="1"/>
        <v>0</v>
      </c>
    </row>
    <row r="56" spans="3:9" x14ac:dyDescent="0.3">
      <c r="C56" s="37" t="s">
        <v>52</v>
      </c>
      <c r="D56" s="38" t="s">
        <v>60</v>
      </c>
      <c r="E56">
        <v>10</v>
      </c>
      <c r="F56" s="39">
        <v>2.5</v>
      </c>
      <c r="G56" s="40">
        <f t="shared" si="2"/>
        <v>25</v>
      </c>
      <c r="H56" s="41">
        <f>'OFERTA ECONOMICA'!H32</f>
        <v>0</v>
      </c>
      <c r="I56" s="42">
        <f t="shared" si="1"/>
        <v>0</v>
      </c>
    </row>
    <row r="57" spans="3:9" x14ac:dyDescent="0.3">
      <c r="C57" s="37" t="s">
        <v>53</v>
      </c>
      <c r="D57" s="38" t="s">
        <v>60</v>
      </c>
      <c r="E57">
        <v>10</v>
      </c>
      <c r="F57" s="39">
        <v>21</v>
      </c>
      <c r="G57" s="40">
        <f t="shared" si="2"/>
        <v>210</v>
      </c>
      <c r="H57" s="41">
        <f>'OFERTA ECONOMICA'!H33</f>
        <v>0</v>
      </c>
      <c r="I57" s="42">
        <f t="shared" si="1"/>
        <v>0</v>
      </c>
    </row>
    <row r="58" spans="3:9" x14ac:dyDescent="0.3">
      <c r="C58" s="37" t="s">
        <v>54</v>
      </c>
      <c r="D58" s="38" t="s">
        <v>60</v>
      </c>
      <c r="E58">
        <v>10</v>
      </c>
      <c r="F58" s="39">
        <v>3.5</v>
      </c>
      <c r="G58" s="40">
        <f t="shared" si="2"/>
        <v>35</v>
      </c>
      <c r="H58" s="41">
        <f>'OFERTA ECONOMICA'!H34</f>
        <v>0</v>
      </c>
      <c r="I58" s="42">
        <f t="shared" si="1"/>
        <v>0</v>
      </c>
    </row>
    <row r="59" spans="3:9" x14ac:dyDescent="0.3">
      <c r="C59" s="37" t="s">
        <v>55</v>
      </c>
      <c r="D59" s="38" t="s">
        <v>60</v>
      </c>
      <c r="E59">
        <v>10</v>
      </c>
      <c r="F59" s="39">
        <v>8.5</v>
      </c>
      <c r="G59" s="40">
        <f t="shared" si="2"/>
        <v>85</v>
      </c>
      <c r="H59" s="41">
        <f>'OFERTA ECONOMICA'!H35</f>
        <v>0</v>
      </c>
      <c r="I59" s="42">
        <f t="shared" si="1"/>
        <v>0</v>
      </c>
    </row>
    <row r="60" spans="3:9" x14ac:dyDescent="0.3">
      <c r="C60" s="44" t="s">
        <v>56</v>
      </c>
      <c r="D60" s="38" t="s">
        <v>60</v>
      </c>
      <c r="E60">
        <v>10</v>
      </c>
      <c r="F60" s="39">
        <v>24</v>
      </c>
      <c r="G60" s="40">
        <f t="shared" si="2"/>
        <v>240</v>
      </c>
      <c r="H60" s="41">
        <f>'OFERTA ECONOMICA'!H36</f>
        <v>0</v>
      </c>
      <c r="I60" s="42">
        <f t="shared" si="1"/>
        <v>0</v>
      </c>
    </row>
  </sheetData>
  <sheetProtection algorithmName="SHA-512" hashValue="YRMQKDzxafqEsecr6vfYG4VCzadKtFCawgf9c65UOU8cIYki4c8x/pOzg071wvp4sTYsMnhiT87VRP+GaqM5Gg==" saltValue="DTQvic946131OMUkMO3be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3" t="s">
        <v>32</v>
      </c>
    </row>
    <row r="3" spans="2:2" ht="15" thickBot="1" x14ac:dyDescent="0.35">
      <c r="B3" s="5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ECONOMICA</vt:lpstr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2025-02-07T14:18:29Z</dcterms:created>
  <dcterms:modified xsi:type="dcterms:W3CDTF">2025-04-22T10:20:30Z</dcterms:modified>
  <cp:category/>
  <cp:contentStatus/>
</cp:coreProperties>
</file>