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EF8886B1-CF34-492D-9978-99503D6D3351}" xr6:coauthVersionLast="47" xr6:coauthVersionMax="47" xr10:uidLastSave="{00000000-0000-0000-0000-000000000000}"/>
  <bookViews>
    <workbookView xWindow="-120" yWindow="-120" windowWidth="29040" windowHeight="15840" activeTab="1" xr2:uid="{F043CD35-4EC0-4E73-B105-4F3FF39130F0}"/>
  </bookViews>
  <sheets>
    <sheet name="CERTO" sheetId="1" r:id="rId1"/>
    <sheet name="TABLA PRESENTACION OFERTA" sheetId="4" r:id="rId2"/>
    <sheet name="NOTA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4" l="1"/>
  <c r="F7" i="1"/>
  <c r="H14" i="1" l="1"/>
  <c r="F26" i="4"/>
  <c r="F14" i="1" l="1"/>
  <c r="G14" i="1" l="1"/>
  <c r="D3" i="1" s="1"/>
  <c r="D5" i="1" l="1"/>
  <c r="D4" i="1"/>
  <c r="D6" i="1" s="1"/>
  <c r="I14" i="1"/>
  <c r="H3" i="1" s="1"/>
  <c r="H5" i="1" l="1"/>
  <c r="H4" i="1"/>
  <c r="D7" i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<sst xmlns="http://schemas.openxmlformats.org/spreadsheetml/2006/main" count="136" uniqueCount="112">
  <si>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</si>
  <si>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</si>
  <si>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</si>
  <si>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</si>
  <si>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</si>
  <si>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</si>
  <si>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</si>
  <si>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</si>
  <si>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</si>
  <si>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</si>
  <si>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</si>
  <si>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</si>
  <si>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</si>
  <si>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</si>
  <si>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</si>
  <si>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</si>
  <si>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</si>
  <si>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</si>
  <si>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</si>
  <si>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</si>
  <si>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</si>
  <si>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</si>
  <si>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</si>
  <si>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</si>
  <si>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 xml:space="preserve">Mantenimiento Integral </t>
  </si>
  <si>
    <t>mes</t>
  </si>
  <si>
    <t xml:space="preserve">Notas: </t>
  </si>
  <si>
    <t>-Se debe rellenar la celda sombreada en verde.</t>
  </si>
  <si>
    <t>-El precio unitario indicado debe incluir Gastos Generales y Beneficio Industrial.</t>
  </si>
  <si>
    <t xml:space="preserve">El precio ofertado en cada una de las partidas y/o unidades no puede superar el precio unitario de licitación. </t>
  </si>
  <si>
    <t>CÓDIGO</t>
  </si>
  <si>
    <t>Nº DE SERIE</t>
  </si>
  <si>
    <t>UBICACIÓN</t>
  </si>
  <si>
    <t>DENOMINACIÓN</t>
  </si>
  <si>
    <t>CE-CV-07</t>
  </si>
  <si>
    <t>5FBE1837331</t>
  </si>
  <si>
    <t>CUATRO VIENTOS</t>
  </si>
  <si>
    <t>CARRETILLA ELEVADORA TOYOTA FBE 18</t>
  </si>
  <si>
    <t>CE-F-18</t>
  </si>
  <si>
    <t>5FBE18E24149</t>
  </si>
  <si>
    <t>FUENCARRAL</t>
  </si>
  <si>
    <t>CARRETILLA ELEVADORA TOYOTA</t>
  </si>
  <si>
    <t>CE-H-07</t>
  </si>
  <si>
    <t>5FBE1831115</t>
  </si>
  <si>
    <t>LAGUNA</t>
  </si>
  <si>
    <t>CE-LR-08</t>
  </si>
  <si>
    <t>5FBE1835199</t>
  </si>
  <si>
    <t>LORANCA</t>
  </si>
  <si>
    <t>CE-S-58</t>
  </si>
  <si>
    <t>5FBE1828150</t>
  </si>
  <si>
    <t>CANILLEJAS</t>
  </si>
  <si>
    <t>CE-C-60</t>
  </si>
  <si>
    <t>FBM2511546</t>
  </si>
  <si>
    <t>CARRETILLA ELEVADORA TOYOTA FBM-25</t>
  </si>
  <si>
    <t>CE-C-109</t>
  </si>
  <si>
    <t>5FBE1836849</t>
  </si>
  <si>
    <t>HORTALEZA 4</t>
  </si>
  <si>
    <t>CARRETILLA ELEVADORA TOYOTA 5FBE-18</t>
  </si>
  <si>
    <t>ZCAU-55-111-1304</t>
  </si>
  <si>
    <t>FBM25 11473</t>
  </si>
  <si>
    <t>HORTALEZA 1</t>
  </si>
  <si>
    <t>CARRETILLA ELEVADORA TOYOTA FBM 25</t>
  </si>
  <si>
    <t>ZCAU-55-D08-0001</t>
  </si>
  <si>
    <t>7FBMF2515307</t>
  </si>
  <si>
    <t>SACEDAL</t>
  </si>
  <si>
    <t>CE-L-15</t>
  </si>
  <si>
    <t>F07059218</t>
  </si>
  <si>
    <t>CARRETILLA ELEVADORA LINDE E-18-Z</t>
  </si>
  <si>
    <t>CE-CC-42</t>
  </si>
  <si>
    <t>GNO1E720070</t>
  </si>
  <si>
    <t>ALUCHE</t>
  </si>
  <si>
    <t>CARRETILLA ELEVADORA NISSAN GN011</t>
  </si>
  <si>
    <t>CE-H1-09</t>
  </si>
  <si>
    <t>EPX36011189652</t>
  </si>
  <si>
    <t>CARRETILLA ELEVADORA CLARK EPX 25 2500</t>
  </si>
  <si>
    <t>CE-H1-103</t>
  </si>
  <si>
    <t>TMX25021329597KF</t>
  </si>
  <si>
    <t>VALDECARROS</t>
  </si>
  <si>
    <t xml:space="preserve">CARRETILLA ELEVADORA CLARK TMX 18 1800 </t>
  </si>
  <si>
    <t>CE-VC-83</t>
  </si>
  <si>
    <t>TMX25021359597KF</t>
  </si>
  <si>
    <t>TR-F-92</t>
  </si>
  <si>
    <t>TRANSP. ELÉC. JUNGHEINGHINRICH 116</t>
  </si>
  <si>
    <t>TR-L-158</t>
  </si>
  <si>
    <t>TR-CC-17</t>
  </si>
  <si>
    <t>TRANSP. ELÉC. JUNGHEINGHINRICH 125</t>
  </si>
  <si>
    <t>ZCTE-55-D06-0001</t>
  </si>
  <si>
    <t>ZCTE-55-D08-0001</t>
  </si>
  <si>
    <t>TRANSP. ELÉC. MIC</t>
  </si>
  <si>
    <t>ZCTE-55-D11-0001</t>
  </si>
  <si>
    <t xml:space="preserve">ZCAA-46-151-1802          </t>
  </si>
  <si>
    <t>APILADORA ELECTRICA JUNGHEINRICH EJE 116</t>
  </si>
  <si>
    <t>ZCAA-55-D09L1-0001</t>
  </si>
  <si>
    <t>XDM-1630</t>
  </si>
  <si>
    <t>APILADORA ELÉCTRICA LGM 1600 KG</t>
  </si>
  <si>
    <t>CE-MLH-11</t>
  </si>
  <si>
    <t>HORTALEZA ML</t>
  </si>
  <si>
    <t>CARRETILLA ELEVADORA TOYOTA 7FBEF18</t>
  </si>
  <si>
    <t xml:space="preserve">P/unit. mensual
Máximo </t>
  </si>
  <si>
    <t>P/unit. Mensual
Ofertado</t>
  </si>
  <si>
    <t>Total Mensual Correctivo</t>
  </si>
  <si>
    <t>Cuotas Mensuales Mantenimiento Integral</t>
  </si>
  <si>
    <t>1.1</t>
  </si>
  <si>
    <t>UC1</t>
  </si>
  <si>
    <r>
      <t xml:space="preserve">% Beneficio Industrial </t>
    </r>
    <r>
      <rPr>
        <i/>
        <sz val="10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</si>
  <si>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Gastos Generales</t>
  </si>
  <si>
    <t>GTO</t>
  </si>
  <si>
    <t>Mantenimiento integral  seis (6) carretillas 3.5 toneladas</t>
  </si>
  <si>
    <t>2026</t>
  </si>
  <si>
    <t>2026: Mto Conservación SMCC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</si>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</sst>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0"/>
    <numFmt numFmtId="165" formatCode="#,##0.000"/>
    <numFmt numFmtId="166" formatCode="#,##0.000\ &quot;€&quot;;\-#,##0.000\ &quot;€&quot;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i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0" fontId="7" fillId="0" borderId="0" xfId="0" applyFont="1"/>
    <xf numFmtId="49" fontId="4" fillId="0" borderId="0" xfId="0" applyNumberFormat="1" applyFont="1"/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165" fontId="5" fillId="0" borderId="0" xfId="0" applyNumberFormat="1" applyFont="1"/>
    <xf numFmtId="4" fontId="0" fillId="3" borderId="0" xfId="0" applyNumberFormat="1" applyFill="1"/>
    <xf numFmtId="4" fontId="3" fillId="3" borderId="0" xfId="0" applyNumberFormat="1" applyFont="1" applyFill="1"/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/>
    <xf numFmtId="0" fontId="0" fillId="0" borderId="0" xfId="0" applyAlignment="1">
      <alignment horizontal="center" vertical="center"/>
    </xf>
    <xf numFmtId="165" fontId="0" fillId="0" borderId="0" xfId="0" applyNumberFormat="1"/>
    <xf numFmtId="167" fontId="5" fillId="0" borderId="0" xfId="0" applyNumberFormat="1" applyFont="1"/>
    <xf numFmtId="166" fontId="0" fillId="5" borderId="15" xfId="1" applyNumberFormat="1" applyFont="1" applyFill="1" applyBorder="1" applyAlignment="1" applyProtection="1">
      <alignment horizontal="center" vertical="center"/>
      <protection locked="0"/>
    </xf>
    <xf numFmtId="166" fontId="0" fillId="5" borderId="16" xfId="1" applyNumberFormat="1" applyFont="1" applyFill="1" applyBorder="1" applyAlignment="1" applyProtection="1">
      <alignment horizontal="center" vertical="center"/>
      <protection locked="0"/>
    </xf>
    <xf numFmtId="166" fontId="0" fillId="5" borderId="1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top"/>
    </xf>
    <xf numFmtId="49" fontId="4" fillId="3" borderId="1" xfId="0" applyNumberFormat="1" applyFont="1" applyFill="1" applyBorder="1" applyAlignment="1">
      <alignment wrapText="1"/>
    </xf>
    <xf numFmtId="10" fontId="3" fillId="8" borderId="4" xfId="0" quotePrefix="1" applyNumberFormat="1" applyFont="1" applyFill="1" applyBorder="1"/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10" fillId="8" borderId="7" xfId="0" applyFont="1" applyFill="1" applyBorder="1" applyAlignment="1">
      <alignment vertical="center"/>
    </xf>
    <xf numFmtId="0" fontId="10" fillId="6" borderId="7" xfId="0" applyFont="1" applyFill="1" applyBorder="1" applyAlignment="1">
      <alignment vertical="center"/>
    </xf>
    <xf numFmtId="0" fontId="11" fillId="0" borderId="7" xfId="0" applyFont="1" applyBorder="1" applyAlignment="1">
      <alignment vertical="center"/>
    </xf>
    <xf numFmtId="166" fontId="0" fillId="0" borderId="14" xfId="0" applyNumberFormat="1" applyBorder="1" applyAlignment="1">
      <alignment horizontal="center" vertical="center"/>
    </xf>
    <xf numFmtId="0" fontId="10" fillId="8" borderId="9" xfId="0" applyFont="1" applyFill="1" applyBorder="1" applyAlignment="1">
      <alignment vertical="center"/>
    </xf>
    <xf numFmtId="0" fontId="10" fillId="8" borderId="10" xfId="0" applyFont="1" applyFill="1" applyBorder="1" applyAlignment="1">
      <alignment vertical="center"/>
    </xf>
    <xf numFmtId="0" fontId="10" fillId="6" borderId="10" xfId="0" applyFont="1" applyFill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0" fontId="10" fillId="8" borderId="12" xfId="0" applyFont="1" applyFill="1" applyBorder="1" applyAlignment="1">
      <alignment vertical="center"/>
    </xf>
    <xf numFmtId="0" fontId="10" fillId="6" borderId="12" xfId="0" applyFont="1" applyFill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0" fillId="8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11" fillId="8" borderId="12" xfId="0" applyFont="1" applyFill="1" applyBorder="1" applyAlignment="1">
      <alignment vertical="center"/>
    </xf>
    <xf numFmtId="166" fontId="0" fillId="0" borderId="17" xfId="0" applyNumberFormat="1" applyBorder="1" applyAlignment="1">
      <alignment horizontal="center" vertical="center"/>
    </xf>
    <xf numFmtId="7" fontId="9" fillId="0" borderId="2" xfId="0" applyNumberFormat="1" applyFont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  <xf numFmtId="0" fontId="7" fillId="9" borderId="1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wrapText="1"/>
    </xf>
    <xf numFmtId="0" fontId="9" fillId="0" borderId="6" xfId="0" applyFont="1" applyBorder="1" applyAlignment="1">
      <alignment horizontal="right" wrapText="1"/>
    </xf>
    <xf numFmtId="0" fontId="9" fillId="0" borderId="7" xfId="0" applyFont="1" applyBorder="1" applyAlignment="1">
      <alignment horizontal="right" wrapText="1"/>
    </xf>
    <xf numFmtId="166" fontId="9" fillId="0" borderId="7" xfId="0" applyNumberFormat="1" applyFont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8"/>
  <sheetViews>
    <sheetView workbookViewId="0">
      <selection activeCell="E15" sqref="E15"/>
    </sheetView>
  </sheetViews>
  <sheetFormatPr baseColWidth="10" defaultColWidth="11.42578125" defaultRowHeight="15" x14ac:dyDescent="0.25"/>
  <cols>
    <col min="1" max="1" width="34.85546875" customWidth="1"/>
    <col min="2" max="2" width="12.140625" customWidth="1"/>
    <col min="3" max="3" width="36.570312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8" t="s">
        <v>0</v>
      </c>
      <c r="H1" s="8" t="s">
        <v>1</v>
      </c>
    </row>
    <row r="2" spans="1:9" ht="15.75" thickBot="1" x14ac:dyDescent="0.3">
      <c r="A2" s="9" t="s">
        <v>2</v>
      </c>
      <c r="B2" s="10">
        <v>1</v>
      </c>
    </row>
    <row r="3" spans="1:9" ht="15" customHeight="1" thickBot="1" x14ac:dyDescent="0.3">
      <c r="A3" s="64" t="s">
        <v>3</v>
      </c>
      <c r="B3" s="65"/>
      <c r="C3" s="66"/>
      <c r="D3" s="11">
        <f>SUM(G:G)</f>
        <v>154939.5</v>
      </c>
      <c r="E3" s="64" t="s">
        <v>4</v>
      </c>
      <c r="F3" s="65"/>
      <c r="G3" s="66"/>
      <c r="H3" s="11">
        <f>SUM(I:I)</f>
        <v>0</v>
      </c>
    </row>
    <row r="4" spans="1:9" ht="93" thickBot="1" x14ac:dyDescent="0.3">
      <c r="A4" s="39" t="s">
        <v>104</v>
      </c>
      <c r="B4" s="12">
        <v>0</v>
      </c>
      <c r="C4" s="13" t="s">
        <v>5</v>
      </c>
      <c r="D4" s="14">
        <f>ROUND($D$3*B4,2)</f>
        <v>0</v>
      </c>
      <c r="E4" s="39" t="s">
        <v>110</v>
      </c>
      <c r="F4" s="40">
        <v>0</v>
      </c>
      <c r="G4" s="13" t="s">
        <v>5</v>
      </c>
      <c r="H4" s="14">
        <f>ROUND($H$3*F4,2)</f>
        <v>0</v>
      </c>
    </row>
    <row r="5" spans="1:9" ht="30.75" thickBot="1" x14ac:dyDescent="0.3">
      <c r="A5" s="39" t="s">
        <v>105</v>
      </c>
      <c r="B5" s="12">
        <v>0</v>
      </c>
      <c r="C5" s="13" t="s">
        <v>6</v>
      </c>
      <c r="D5" s="14">
        <f>ROUND($D$3*B5,2)</f>
        <v>0</v>
      </c>
      <c r="E5" s="39" t="s">
        <v>111</v>
      </c>
      <c r="F5" s="40">
        <v>0</v>
      </c>
      <c r="G5" s="13" t="s">
        <v>6</v>
      </c>
      <c r="H5" s="14">
        <f>ROUND($H$3*F5,2)</f>
        <v>0</v>
      </c>
    </row>
    <row r="6" spans="1:9" ht="15.75" thickBot="1" x14ac:dyDescent="0.3">
      <c r="A6" s="67" t="s">
        <v>7</v>
      </c>
      <c r="B6" s="68"/>
      <c r="C6" s="69"/>
      <c r="D6" s="14">
        <f>SUM(D3,D4,D5)</f>
        <v>154939.5</v>
      </c>
      <c r="E6" s="67" t="s">
        <v>8</v>
      </c>
      <c r="F6" s="68"/>
      <c r="G6" s="69"/>
      <c r="H6" s="14">
        <f>SUM(H3,H4,H5)</f>
        <v>0</v>
      </c>
    </row>
    <row r="7" spans="1:9" ht="15.75" thickBot="1" x14ac:dyDescent="0.3">
      <c r="A7" s="15" t="s">
        <v>9</v>
      </c>
      <c r="B7" s="16">
        <v>0.21</v>
      </c>
      <c r="C7" s="13" t="s">
        <v>10</v>
      </c>
      <c r="D7" s="14">
        <f>ROUND($D$6*B7,2)</f>
        <v>32537.3</v>
      </c>
      <c r="E7" s="17" t="s">
        <v>9</v>
      </c>
      <c r="F7" s="18">
        <f>B7</f>
        <v>0.21</v>
      </c>
      <c r="G7" s="13" t="s">
        <v>10</v>
      </c>
      <c r="H7" s="14">
        <f>ROUND($H$6*F7,2)</f>
        <v>0</v>
      </c>
    </row>
    <row r="8" spans="1:9" ht="15.75" thickBot="1" x14ac:dyDescent="0.3">
      <c r="A8" s="70" t="s">
        <v>11</v>
      </c>
      <c r="B8" s="71"/>
      <c r="C8" s="72"/>
      <c r="D8" s="19">
        <f>SUM(D6:D7)</f>
        <v>187476.8</v>
      </c>
      <c r="E8" s="70" t="s">
        <v>12</v>
      </c>
      <c r="F8" s="71"/>
      <c r="G8" s="72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62" t="s">
        <v>13</v>
      </c>
      <c r="G10" s="63"/>
      <c r="H10" s="62" t="s">
        <v>14</v>
      </c>
      <c r="I10" s="63"/>
    </row>
    <row r="11" spans="1:9" x14ac:dyDescent="0.25">
      <c r="A11" s="21" t="s">
        <v>15</v>
      </c>
      <c r="B11" s="21" t="s">
        <v>16</v>
      </c>
      <c r="C11" s="21" t="s">
        <v>17</v>
      </c>
      <c r="D11" s="21" t="s">
        <v>18</v>
      </c>
      <c r="E11" s="22" t="s">
        <v>19</v>
      </c>
      <c r="F11" s="22" t="s">
        <v>20</v>
      </c>
      <c r="G11" s="21" t="s">
        <v>21</v>
      </c>
      <c r="H11" s="21" t="s">
        <v>22</v>
      </c>
      <c r="I11" s="21" t="s">
        <v>23</v>
      </c>
    </row>
    <row r="12" spans="1:9" x14ac:dyDescent="0.25">
      <c r="A12" s="38">
        <v>1</v>
      </c>
      <c r="B12" s="23" t="s">
        <v>106</v>
      </c>
      <c r="C12" s="23" t="s">
        <v>107</v>
      </c>
    </row>
    <row r="13" spans="1:9" s="4" customFormat="1" x14ac:dyDescent="0.25">
      <c r="A13" s="4" t="s">
        <v>102</v>
      </c>
      <c r="B13" s="23" t="s">
        <v>108</v>
      </c>
      <c r="C13" s="23" t="s">
        <v>109</v>
      </c>
      <c r="E13" s="29"/>
      <c r="F13" s="29"/>
      <c r="G13" s="30"/>
      <c r="I13" s="29"/>
    </row>
    <row r="14" spans="1:9" s="4" customFormat="1" x14ac:dyDescent="0.25">
      <c r="A14" s="23"/>
      <c r="B14" s="24" t="s">
        <v>103</v>
      </c>
      <c r="C14" s="25" t="s">
        <v>24</v>
      </c>
      <c r="D14" s="20" t="s">
        <v>25</v>
      </c>
      <c r="E14" s="2">
        <v>36</v>
      </c>
      <c r="F14" s="34">
        <f>'TABLA PRESENTACION OFERTA'!F26</f>
        <v>4303.875</v>
      </c>
      <c r="G14" s="27">
        <f>ROUND(E14*F14,2)</f>
        <v>154939.5</v>
      </c>
      <c r="H14" s="7">
        <f>'TABLA PRESENTACION OFERTA'!G26</f>
        <v>0</v>
      </c>
      <c r="I14" s="28">
        <f>ROUND(E14*H14,2)</f>
        <v>0</v>
      </c>
    </row>
    <row r="15" spans="1:9" s="4" customFormat="1" x14ac:dyDescent="0.25">
      <c r="E15" s="29"/>
      <c r="F15" s="29"/>
      <c r="G15" s="30"/>
      <c r="I15" s="29"/>
    </row>
    <row r="16" spans="1:9" s="4" customFormat="1" x14ac:dyDescent="0.25">
      <c r="E16" s="29"/>
      <c r="F16" s="29"/>
      <c r="G16" s="30"/>
      <c r="I16" s="29"/>
    </row>
    <row r="17" spans="5:9" s="4" customFormat="1" x14ac:dyDescent="0.25">
      <c r="E17" s="29"/>
      <c r="F17" s="29"/>
      <c r="G17" s="30"/>
      <c r="I17" s="29"/>
    </row>
    <row r="18" spans="5:9" s="4" customFormat="1" x14ac:dyDescent="0.25">
      <c r="E18" s="29"/>
      <c r="F18" s="29"/>
      <c r="G18" s="30"/>
      <c r="I18" s="29"/>
    </row>
    <row r="19" spans="5:9" s="4" customFormat="1" x14ac:dyDescent="0.25">
      <c r="E19" s="29"/>
      <c r="F19" s="29"/>
      <c r="G19" s="30"/>
      <c r="I19" s="29"/>
    </row>
    <row r="20" spans="5:9" s="4" customFormat="1" x14ac:dyDescent="0.25">
      <c r="E20" s="29"/>
      <c r="F20" s="29"/>
      <c r="G20" s="30"/>
      <c r="I20" s="29"/>
    </row>
    <row r="21" spans="5:9" s="4" customFormat="1" x14ac:dyDescent="0.25">
      <c r="E21" s="29"/>
      <c r="F21" s="29"/>
      <c r="G21" s="30"/>
      <c r="I21" s="29"/>
    </row>
    <row r="22" spans="5:9" s="4" customFormat="1" x14ac:dyDescent="0.25">
      <c r="E22" s="29"/>
      <c r="F22" s="29"/>
      <c r="G22" s="30"/>
      <c r="I22" s="29"/>
    </row>
    <row r="23" spans="5:9" s="4" customFormat="1" x14ac:dyDescent="0.25">
      <c r="E23" s="29"/>
      <c r="F23" s="29"/>
      <c r="G23" s="30"/>
      <c r="I23" s="29"/>
    </row>
    <row r="24" spans="5:9" s="4" customFormat="1" x14ac:dyDescent="0.25">
      <c r="E24" s="29"/>
      <c r="F24" s="29"/>
      <c r="G24" s="30"/>
      <c r="I24" s="29"/>
    </row>
    <row r="25" spans="5:9" s="4" customFormat="1" x14ac:dyDescent="0.25">
      <c r="E25" s="29"/>
      <c r="F25" s="29"/>
      <c r="G25" s="30"/>
      <c r="I25" s="29"/>
    </row>
    <row r="26" spans="5:9" s="4" customFormat="1" x14ac:dyDescent="0.25">
      <c r="E26" s="29"/>
      <c r="F26" s="29"/>
      <c r="G26" s="30"/>
      <c r="I26" s="29"/>
    </row>
    <row r="27" spans="5:9" s="4" customFormat="1" x14ac:dyDescent="0.25">
      <c r="E27" s="29"/>
      <c r="F27" s="29"/>
      <c r="G27" s="30"/>
      <c r="I27" s="29"/>
    </row>
    <row r="28" spans="5:9" s="4" customFormat="1" x14ac:dyDescent="0.25">
      <c r="E28" s="29"/>
      <c r="F28" s="29"/>
      <c r="G28" s="30"/>
      <c r="I28" s="29"/>
    </row>
  </sheetData>
  <sheetProtection algorithmName="SHA-512" hashValue="hAupK6GTBXi4MDmRp9dr8l3haiH0d5WXzX+UKnoj1iXcS/Z+k13uPAcwP5eXdlgyNQbHsmIV9Dgbwq0ZZFQ5ow==" saltValue="pHQu92yfiFkBhFSpcnh1zg==" spinCount="100000" sheet="1" selectLockedCells="1" selectUn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E6A82-8CEB-4549-94A5-C321A412E06D}">
  <dimension ref="B1:I26"/>
  <sheetViews>
    <sheetView tabSelected="1" workbookViewId="0">
      <selection activeCell="G26" sqref="G26"/>
    </sheetView>
  </sheetViews>
  <sheetFormatPr baseColWidth="10" defaultRowHeight="15" x14ac:dyDescent="0.25"/>
  <cols>
    <col min="2" max="2" width="24.28515625" customWidth="1"/>
    <col min="3" max="3" width="45" customWidth="1"/>
    <col min="4" max="4" width="36" customWidth="1"/>
    <col min="5" max="5" width="53.7109375" customWidth="1"/>
    <col min="6" max="7" width="11.42578125" style="32"/>
  </cols>
  <sheetData>
    <row r="1" spans="2:9" ht="48" customHeight="1" thickBot="1" x14ac:dyDescent="0.3">
      <c r="B1" s="73" t="s">
        <v>101</v>
      </c>
      <c r="C1" s="74"/>
      <c r="D1" s="74"/>
      <c r="E1" s="74"/>
      <c r="F1" s="74"/>
      <c r="G1" s="75"/>
    </row>
    <row r="2" spans="2:9" ht="45.75" thickBot="1" x14ac:dyDescent="0.3">
      <c r="B2" s="41" t="s">
        <v>30</v>
      </c>
      <c r="C2" s="42" t="s">
        <v>31</v>
      </c>
      <c r="D2" s="42" t="s">
        <v>32</v>
      </c>
      <c r="E2" s="42" t="s">
        <v>33</v>
      </c>
      <c r="F2" s="42" t="s">
        <v>98</v>
      </c>
      <c r="G2" s="61" t="s">
        <v>99</v>
      </c>
    </row>
    <row r="3" spans="2:9" ht="15.75" thickBot="1" x14ac:dyDescent="0.3">
      <c r="B3" s="43" t="s">
        <v>34</v>
      </c>
      <c r="C3" s="44" t="s">
        <v>35</v>
      </c>
      <c r="D3" s="45" t="s">
        <v>36</v>
      </c>
      <c r="E3" s="46" t="s">
        <v>37</v>
      </c>
      <c r="F3" s="47">
        <v>200</v>
      </c>
      <c r="G3" s="35"/>
    </row>
    <row r="4" spans="2:9" ht="15.75" thickBot="1" x14ac:dyDescent="0.3">
      <c r="B4" s="48" t="s">
        <v>38</v>
      </c>
      <c r="C4" s="49" t="s">
        <v>39</v>
      </c>
      <c r="D4" s="50" t="s">
        <v>40</v>
      </c>
      <c r="E4" s="51" t="s">
        <v>41</v>
      </c>
      <c r="F4" s="47">
        <v>200</v>
      </c>
      <c r="G4" s="35"/>
      <c r="I4" s="26"/>
    </row>
    <row r="5" spans="2:9" ht="15.75" thickBot="1" x14ac:dyDescent="0.3">
      <c r="B5" s="48" t="s">
        <v>42</v>
      </c>
      <c r="C5" s="49" t="s">
        <v>43</v>
      </c>
      <c r="D5" s="50" t="s">
        <v>44</v>
      </c>
      <c r="E5" s="51" t="s">
        <v>37</v>
      </c>
      <c r="F5" s="47">
        <v>200</v>
      </c>
      <c r="G5" s="36"/>
    </row>
    <row r="6" spans="2:9" ht="15.75" thickBot="1" x14ac:dyDescent="0.3">
      <c r="B6" s="48" t="s">
        <v>45</v>
      </c>
      <c r="C6" s="49" t="s">
        <v>46</v>
      </c>
      <c r="D6" s="50" t="s">
        <v>47</v>
      </c>
      <c r="E6" s="51" t="s">
        <v>37</v>
      </c>
      <c r="F6" s="47">
        <v>200</v>
      </c>
      <c r="G6" s="36"/>
    </row>
    <row r="7" spans="2:9" ht="15.75" thickBot="1" x14ac:dyDescent="0.3">
      <c r="B7" s="48" t="s">
        <v>48</v>
      </c>
      <c r="C7" s="49" t="s">
        <v>49</v>
      </c>
      <c r="D7" s="50" t="s">
        <v>50</v>
      </c>
      <c r="E7" s="51" t="s">
        <v>41</v>
      </c>
      <c r="F7" s="47">
        <v>200</v>
      </c>
      <c r="G7" s="36"/>
    </row>
    <row r="8" spans="2:9" ht="15.75" thickBot="1" x14ac:dyDescent="0.3">
      <c r="B8" s="52" t="s">
        <v>51</v>
      </c>
      <c r="C8" s="53" t="s">
        <v>52</v>
      </c>
      <c r="D8" s="54" t="s">
        <v>50</v>
      </c>
      <c r="E8" s="55" t="s">
        <v>53</v>
      </c>
      <c r="F8" s="47">
        <v>200</v>
      </c>
      <c r="G8" s="36"/>
    </row>
    <row r="9" spans="2:9" ht="15.75" thickBot="1" x14ac:dyDescent="0.3">
      <c r="B9" s="43" t="s">
        <v>54</v>
      </c>
      <c r="C9" s="44" t="s">
        <v>55</v>
      </c>
      <c r="D9" s="45" t="s">
        <v>56</v>
      </c>
      <c r="E9" s="46" t="s">
        <v>57</v>
      </c>
      <c r="F9" s="47">
        <v>200</v>
      </c>
      <c r="G9" s="36"/>
    </row>
    <row r="10" spans="2:9" ht="15.75" thickBot="1" x14ac:dyDescent="0.3">
      <c r="B10" s="48" t="s">
        <v>58</v>
      </c>
      <c r="C10" s="49" t="s">
        <v>59</v>
      </c>
      <c r="D10" s="50" t="s">
        <v>60</v>
      </c>
      <c r="E10" s="51" t="s">
        <v>61</v>
      </c>
      <c r="F10" s="47">
        <v>200</v>
      </c>
      <c r="G10" s="36"/>
    </row>
    <row r="11" spans="2:9" ht="15.75" thickBot="1" x14ac:dyDescent="0.3">
      <c r="B11" s="48" t="s">
        <v>62</v>
      </c>
      <c r="C11" s="49" t="s">
        <v>63</v>
      </c>
      <c r="D11" s="50" t="s">
        <v>64</v>
      </c>
      <c r="E11" s="51" t="s">
        <v>41</v>
      </c>
      <c r="F11" s="47">
        <v>200</v>
      </c>
      <c r="G11" s="36"/>
    </row>
    <row r="12" spans="2:9" ht="15.75" thickBot="1" x14ac:dyDescent="0.3">
      <c r="B12" s="48" t="s">
        <v>65</v>
      </c>
      <c r="C12" s="49" t="s">
        <v>66</v>
      </c>
      <c r="D12" s="50" t="s">
        <v>44</v>
      </c>
      <c r="E12" s="51" t="s">
        <v>67</v>
      </c>
      <c r="F12" s="47">
        <v>200</v>
      </c>
      <c r="G12" s="36"/>
    </row>
    <row r="13" spans="2:9" ht="15.75" thickBot="1" x14ac:dyDescent="0.3">
      <c r="B13" s="48" t="s">
        <v>68</v>
      </c>
      <c r="C13" s="49" t="s">
        <v>69</v>
      </c>
      <c r="D13" s="50" t="s">
        <v>70</v>
      </c>
      <c r="E13" s="51" t="s">
        <v>71</v>
      </c>
      <c r="F13" s="47">
        <v>200</v>
      </c>
      <c r="G13" s="36"/>
      <c r="I13" s="33"/>
    </row>
    <row r="14" spans="2:9" ht="15.75" thickBot="1" x14ac:dyDescent="0.3">
      <c r="B14" s="48" t="s">
        <v>72</v>
      </c>
      <c r="C14" s="49" t="s">
        <v>73</v>
      </c>
      <c r="D14" s="50" t="s">
        <v>60</v>
      </c>
      <c r="E14" s="51" t="s">
        <v>74</v>
      </c>
      <c r="F14" s="47">
        <v>200</v>
      </c>
      <c r="G14" s="36"/>
    </row>
    <row r="15" spans="2:9" ht="15.75" thickBot="1" x14ac:dyDescent="0.3">
      <c r="B15" s="48" t="s">
        <v>75</v>
      </c>
      <c r="C15" s="49" t="s">
        <v>76</v>
      </c>
      <c r="D15" s="50" t="s">
        <v>77</v>
      </c>
      <c r="E15" s="51" t="s">
        <v>78</v>
      </c>
      <c r="F15" s="47">
        <v>200</v>
      </c>
      <c r="G15" s="36"/>
    </row>
    <row r="16" spans="2:9" ht="15.75" thickBot="1" x14ac:dyDescent="0.3">
      <c r="B16" s="48" t="s">
        <v>79</v>
      </c>
      <c r="C16" s="49" t="s">
        <v>80</v>
      </c>
      <c r="D16" s="50" t="s">
        <v>50</v>
      </c>
      <c r="E16" s="51" t="s">
        <v>78</v>
      </c>
      <c r="F16" s="47">
        <v>200</v>
      </c>
      <c r="G16" s="36"/>
    </row>
    <row r="17" spans="2:7" ht="15.75" thickBot="1" x14ac:dyDescent="0.3">
      <c r="B17" s="48" t="s">
        <v>81</v>
      </c>
      <c r="C17" s="56">
        <v>90344135</v>
      </c>
      <c r="D17" s="50" t="s">
        <v>40</v>
      </c>
      <c r="E17" s="51" t="s">
        <v>82</v>
      </c>
      <c r="F17" s="47">
        <v>162.97999999999999</v>
      </c>
      <c r="G17" s="36"/>
    </row>
    <row r="18" spans="2:7" ht="15.75" thickBot="1" x14ac:dyDescent="0.3">
      <c r="B18" s="48" t="s">
        <v>83</v>
      </c>
      <c r="C18" s="56">
        <v>98014829</v>
      </c>
      <c r="D18" s="50" t="s">
        <v>44</v>
      </c>
      <c r="E18" s="51" t="s">
        <v>82</v>
      </c>
      <c r="F18" s="47">
        <v>162.97999999999999</v>
      </c>
      <c r="G18" s="36"/>
    </row>
    <row r="19" spans="2:7" ht="15.75" thickBot="1" x14ac:dyDescent="0.3">
      <c r="B19" s="48" t="s">
        <v>84</v>
      </c>
      <c r="C19" s="56">
        <v>734156902</v>
      </c>
      <c r="D19" s="50" t="s">
        <v>77</v>
      </c>
      <c r="E19" s="51" t="s">
        <v>85</v>
      </c>
      <c r="F19" s="47">
        <v>162.97999999999999</v>
      </c>
      <c r="G19" s="36"/>
    </row>
    <row r="20" spans="2:7" ht="15.75" thickBot="1" x14ac:dyDescent="0.3">
      <c r="B20" s="48" t="s">
        <v>86</v>
      </c>
      <c r="C20" s="56">
        <v>90122736</v>
      </c>
      <c r="D20" s="50" t="s">
        <v>40</v>
      </c>
      <c r="E20" s="51" t="s">
        <v>82</v>
      </c>
      <c r="F20" s="47">
        <v>162.97999999999999</v>
      </c>
      <c r="G20" s="36"/>
    </row>
    <row r="21" spans="2:7" ht="15.75" thickBot="1" x14ac:dyDescent="0.3">
      <c r="B21" s="48" t="s">
        <v>87</v>
      </c>
      <c r="C21" s="56">
        <v>90262888</v>
      </c>
      <c r="D21" s="50" t="s">
        <v>44</v>
      </c>
      <c r="E21" s="51" t="s">
        <v>88</v>
      </c>
      <c r="F21" s="47">
        <v>162.97999999999999</v>
      </c>
      <c r="G21" s="36"/>
    </row>
    <row r="22" spans="2:7" ht="15.75" thickBot="1" x14ac:dyDescent="0.3">
      <c r="B22" s="48" t="s">
        <v>89</v>
      </c>
      <c r="C22" s="56">
        <v>90171032</v>
      </c>
      <c r="D22" s="50" t="s">
        <v>47</v>
      </c>
      <c r="E22" s="51" t="s">
        <v>82</v>
      </c>
      <c r="F22" s="47">
        <v>162.97999999999999</v>
      </c>
      <c r="G22" s="36"/>
    </row>
    <row r="23" spans="2:7" ht="15.75" thickBot="1" x14ac:dyDescent="0.3">
      <c r="B23" s="48" t="s">
        <v>90</v>
      </c>
      <c r="C23" s="56">
        <v>90117807</v>
      </c>
      <c r="D23" s="50" t="s">
        <v>64</v>
      </c>
      <c r="E23" s="57" t="s">
        <v>91</v>
      </c>
      <c r="F23" s="47">
        <v>162.995</v>
      </c>
      <c r="G23" s="36"/>
    </row>
    <row r="24" spans="2:7" ht="15.75" thickBot="1" x14ac:dyDescent="0.3">
      <c r="B24" s="48" t="s">
        <v>92</v>
      </c>
      <c r="C24" s="49" t="s">
        <v>93</v>
      </c>
      <c r="D24" s="51" t="s">
        <v>60</v>
      </c>
      <c r="E24" s="51" t="s">
        <v>94</v>
      </c>
      <c r="F24" s="47">
        <v>163</v>
      </c>
      <c r="G24" s="36"/>
    </row>
    <row r="25" spans="2:7" ht="15.75" thickBot="1" x14ac:dyDescent="0.3">
      <c r="B25" s="52" t="s">
        <v>95</v>
      </c>
      <c r="C25" s="58"/>
      <c r="D25" s="55" t="s">
        <v>96</v>
      </c>
      <c r="E25" s="55" t="s">
        <v>97</v>
      </c>
      <c r="F25" s="59">
        <v>200</v>
      </c>
      <c r="G25" s="37"/>
    </row>
    <row r="26" spans="2:7" ht="15.75" thickBot="1" x14ac:dyDescent="0.3">
      <c r="B26" s="76" t="s">
        <v>100</v>
      </c>
      <c r="C26" s="77"/>
      <c r="D26" s="77"/>
      <c r="E26" s="78"/>
      <c r="F26" s="60">
        <f>SUM(F3:F25)</f>
        <v>4303.875</v>
      </c>
      <c r="G26" s="79">
        <f>SUM(G3:G25)</f>
        <v>0</v>
      </c>
    </row>
  </sheetData>
  <sheetProtection algorithmName="SHA-512" hashValue="MgCOqR7eo5TKZ+kgJ228folf0Z2RlgkqvxfX8uNyij4UPd1QpirQMO5lac2zGJuaz4Rp2+kx1Sq9qtpv59J5PQ==" saltValue="PzMh823P/HTJJHuTUC1RSw==" spinCount="100000" sheet="1" objects="1" scenarios="1"/>
  <mergeCells count="2">
    <mergeCell ref="B1:G1"/>
    <mergeCell ref="B26:E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A7820-2704-4EB9-A215-A9FEED5382DD}">
  <dimension ref="B1:B5"/>
  <sheetViews>
    <sheetView workbookViewId="0">
      <selection activeCell="B9" sqref="B9"/>
    </sheetView>
  </sheetViews>
  <sheetFormatPr baseColWidth="10" defaultColWidth="11.42578125" defaultRowHeight="15" x14ac:dyDescent="0.25"/>
  <cols>
    <col min="2" max="2" width="74.85546875" customWidth="1"/>
  </cols>
  <sheetData>
    <row r="1" spans="2:2" x14ac:dyDescent="0.25">
      <c r="B1" s="1"/>
    </row>
    <row r="2" spans="2:2" ht="18.75" x14ac:dyDescent="0.3">
      <c r="B2" s="5" t="s">
        <v>26</v>
      </c>
    </row>
    <row r="3" spans="2:2" x14ac:dyDescent="0.25">
      <c r="B3" s="6" t="s">
        <v>27</v>
      </c>
    </row>
    <row r="4" spans="2:2" x14ac:dyDescent="0.25">
      <c r="B4" s="6" t="s">
        <v>28</v>
      </c>
    </row>
    <row r="5" spans="2:2" x14ac:dyDescent="0.25">
      <c r="B5" s="31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TABLA PRESENTACION OFERTA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2024-08-28T06:56:06Z</dcterms:created>
  <dcterms:modified xsi:type="dcterms:W3CDTF">2025-04-03T08:18:58Z</dcterms:modified>
  <cp:category/>
  <cp:contentStatus/>
</cp:coreProperties>
</file>