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57" documentId="13_ncr:1_{F3631696-FACC-46CC-803C-C4482F8DB8A6}" xr6:coauthVersionLast="47" xr6:coauthVersionMax="47" xr10:uidLastSave="{31C7A564-CCC3-430F-B796-1866FC303147}"/>
  <bookViews>
    <workbookView xWindow="22932" yWindow="-108" windowWidth="23256" windowHeight="12456" xr2:uid="{962FD318-B292-46AF-80DF-19137819BCE9}"/>
  </bookViews>
  <sheets>
    <sheet name="CER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D3" i="1" l="1"/>
  <c r="H3" i="1" l="1"/>
  <c r="H4" i="1" s="1"/>
  <c r="D4" i="1"/>
  <c r="D5" i="1"/>
  <c r="D6" i="1" l="1"/>
  <c r="H5" i="1"/>
  <c r="H6" i="1" s="1"/>
  <c r="H7" i="1" s="1"/>
  <c r="H8" i="1" s="1"/>
  <c r="D8" i="1"/>
  <c r="D7" i="1"/>
</calcChain>
</file>

<file path=xl/sharedStrings.xml><?xml version="1.0" encoding="utf-8"?>
<sst xmlns="http://schemas.openxmlformats.org/spreadsheetml/2006/main" count="48" uniqueCount="37">
  <si>
    <t>Imp. LICITACIÓN</t>
  </si>
  <si>
    <t>OFERTA ECONÓMICA</t>
  </si>
  <si>
    <t>Número de lote</t>
  </si>
  <si>
    <t>Total Presupuesto (Ejecución Material en contratos de obras):</t>
  </si>
  <si>
    <t>Total Presupuesto ofertado (Ejecución Material en contratos de obras):</t>
  </si>
  <si>
    <t>% Beneficio Industrial</t>
  </si>
  <si>
    <t>Total Beneficio Industrial</t>
  </si>
  <si>
    <t>% Beneficio Industrial ofertado</t>
  </si>
  <si>
    <t>% Gastos Generales</t>
  </si>
  <si>
    <t>Total Gastos Generales</t>
  </si>
  <si>
    <t>% Gastos Generales ofertados</t>
  </si>
  <si>
    <t>Base Imponible (sin IVA)</t>
  </si>
  <si>
    <t>% IVA</t>
  </si>
  <si>
    <t>Importe IVA</t>
  </si>
  <si>
    <t>Presupuesto Base de Licitación  con IVA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</si>
  <si>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</si>
  <si>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</si>
  <si>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</si>
  <si>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</si>
  <si>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</si>
  <si>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</si>
  <si>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Precio Un Ofertante</t>
  </si>
  <si>
    <t>1</t>
  </si>
  <si>
    <t>10</t>
  </si>
  <si>
    <t>PBL SERVICIO DE AT AL MANTENIMIENTO INTEGRAL DE LA SUPERESTRUCTURA DE VÍA DE METRO DE MADRID. LOTE 2 CANILLEJAS</t>
  </si>
  <si>
    <t>1.1</t>
  </si>
  <si>
    <t>20</t>
  </si>
  <si>
    <t>CANON MENSUAL DE ASISTENCIA TÉCNICA</t>
  </si>
  <si>
    <t>30</t>
  </si>
  <si>
    <t>1.2</t>
  </si>
  <si>
    <t>40</t>
  </si>
  <si>
    <t>CANON MENSUAL DE MEDIOS AUXILIARES</t>
  </si>
  <si>
    <t>50</t>
  </si>
  <si>
    <t>1.3</t>
  </si>
  <si>
    <t>60</t>
  </si>
  <si>
    <t>PARTIDA DE MATERIALES Y ACTUACIONES COMPLEMENTARIAS</t>
  </si>
  <si>
    <t>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</si>
</sst>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u/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u val="singleAccounting"/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4" fontId="0" fillId="0" borderId="0" xfId="1" applyFont="1"/>
    <xf numFmtId="0" fontId="0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3" borderId="1" xfId="0" applyFont="1" applyFill="1" applyBorder="1"/>
    <xf numFmtId="0" fontId="3" fillId="0" borderId="1" xfId="0" applyFont="1" applyBorder="1" applyAlignment="1">
      <alignment horizontal="center"/>
    </xf>
    <xf numFmtId="8" fontId="5" fillId="0" borderId="4" xfId="0" applyNumberFormat="1" applyFont="1" applyBorder="1"/>
    <xf numFmtId="0" fontId="3" fillId="3" borderId="5" xfId="0" applyFont="1" applyFill="1" applyBorder="1"/>
    <xf numFmtId="10" fontId="3" fillId="0" borderId="5" xfId="0" applyNumberFormat="1" applyFont="1" applyBorder="1" applyAlignment="1">
      <alignment horizontal="center"/>
    </xf>
    <xf numFmtId="8" fontId="3" fillId="0" borderId="4" xfId="0" applyNumberFormat="1" applyFont="1" applyBorder="1"/>
    <xf numFmtId="10" fontId="3" fillId="4" borderId="5" xfId="0" applyNumberFormat="1" applyFont="1" applyFill="1" applyBorder="1" applyAlignment="1" applyProtection="1">
      <alignment horizontal="center"/>
      <protection locked="0"/>
    </xf>
    <xf numFmtId="0" fontId="3" fillId="3" borderId="6" xfId="0" applyFont="1" applyFill="1" applyBorder="1"/>
    <xf numFmtId="10" fontId="3" fillId="0" borderId="6" xfId="0" applyNumberFormat="1" applyFont="1" applyBorder="1" applyAlignment="1">
      <alignment horizontal="center"/>
    </xf>
    <xf numFmtId="8" fontId="6" fillId="0" borderId="4" xfId="0" applyNumberFormat="1" applyFont="1" applyBorder="1"/>
    <xf numFmtId="44" fontId="0" fillId="5" borderId="0" xfId="1" applyFont="1" applyFill="1" applyProtection="1">
      <protection locked="0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248B-38FE-43C2-AAD3-0D585B2FA14F}">
  <dimension ref="A1:H18"/>
  <sheetViews>
    <sheetView tabSelected="1" zoomScale="55" zoomScaleNormal="55" workbookViewId="0">
      <selection activeCell="J22" sqref="J22"/>
    </sheetView>
  </sheetViews>
  <sheetFormatPr baseColWidth="10" defaultColWidth="11.44140625" defaultRowHeight="14.4" x14ac:dyDescent="0.3"/>
  <cols>
    <col min="1" max="1" width="14.33203125" bestFit="1" customWidth="1"/>
    <col min="2" max="2" width="10.44140625" bestFit="1" customWidth="1"/>
    <col min="3" max="3" width="81" customWidth="1"/>
    <col min="4" max="4" width="18.44140625" customWidth="1"/>
    <col min="5" max="5" width="29" customWidth="1"/>
    <col min="6" max="6" width="17.109375" bestFit="1" customWidth="1"/>
    <col min="7" max="7" width="20.44140625" customWidth="1"/>
    <col min="8" max="8" width="18.44140625" bestFit="1" customWidth="1"/>
  </cols>
  <sheetData>
    <row r="1" spans="1:8" x14ac:dyDescent="0.3">
      <c r="A1" s="8"/>
      <c r="B1" s="9"/>
      <c r="C1" s="8"/>
      <c r="D1" s="10" t="s">
        <v>0</v>
      </c>
      <c r="E1" s="8"/>
      <c r="F1" s="8"/>
      <c r="G1" s="8"/>
      <c r="H1" s="10" t="s">
        <v>1</v>
      </c>
    </row>
    <row r="2" spans="1:8" x14ac:dyDescent="0.3">
      <c r="A2" s="11" t="s">
        <v>2</v>
      </c>
      <c r="B2" s="12">
        <v>1</v>
      </c>
      <c r="C2" s="8"/>
      <c r="D2" s="8"/>
      <c r="E2" s="8"/>
      <c r="F2" s="8"/>
      <c r="G2" s="8"/>
      <c r="H2" s="8"/>
    </row>
    <row r="3" spans="1:8" x14ac:dyDescent="0.3">
      <c r="A3" s="22" t="s">
        <v>3</v>
      </c>
      <c r="B3" s="23"/>
      <c r="C3" s="24"/>
      <c r="D3" s="13">
        <f>(E14*F14)+(E16*F16)+(E18*F18)</f>
        <v>2833588.32</v>
      </c>
      <c r="E3" s="22" t="s">
        <v>4</v>
      </c>
      <c r="F3" s="23"/>
      <c r="G3" s="24"/>
      <c r="H3" s="13">
        <f>(E14*G14)+(E16*G16)+(E18*G18)</f>
        <v>0</v>
      </c>
    </row>
    <row r="4" spans="1:8" x14ac:dyDescent="0.3">
      <c r="A4" s="14" t="s">
        <v>5</v>
      </c>
      <c r="B4" s="15">
        <v>0.06</v>
      </c>
      <c r="C4" s="14" t="s">
        <v>6</v>
      </c>
      <c r="D4" s="16">
        <f>ROUND(D3*B4,2)</f>
        <v>170015.3</v>
      </c>
      <c r="E4" s="14" t="s">
        <v>7</v>
      </c>
      <c r="F4" s="17"/>
      <c r="G4" s="14" t="s">
        <v>6</v>
      </c>
      <c r="H4" s="16">
        <f>ROUND(H3*F4,2)</f>
        <v>0</v>
      </c>
    </row>
    <row r="5" spans="1:8" x14ac:dyDescent="0.3">
      <c r="A5" s="14" t="s">
        <v>8</v>
      </c>
      <c r="B5" s="15">
        <v>0.09</v>
      </c>
      <c r="C5" s="14" t="s">
        <v>9</v>
      </c>
      <c r="D5" s="16">
        <f>ROUND(D3*B5,2)</f>
        <v>255022.95</v>
      </c>
      <c r="E5" s="14" t="s">
        <v>10</v>
      </c>
      <c r="F5" s="17"/>
      <c r="G5" s="14" t="s">
        <v>9</v>
      </c>
      <c r="H5" s="16">
        <f>ROUND(H3*F5,2)</f>
        <v>0</v>
      </c>
    </row>
    <row r="6" spans="1:8" x14ac:dyDescent="0.3">
      <c r="A6" s="22" t="s">
        <v>11</v>
      </c>
      <c r="B6" s="23"/>
      <c r="C6" s="24"/>
      <c r="D6" s="13">
        <f>SUM(D3:D5)</f>
        <v>3258626.57</v>
      </c>
      <c r="E6" s="22" t="s">
        <v>11</v>
      </c>
      <c r="F6" s="23"/>
      <c r="G6" s="24"/>
      <c r="H6" s="13">
        <f>SUM(H3:H5)</f>
        <v>0</v>
      </c>
    </row>
    <row r="7" spans="1:8" x14ac:dyDescent="0.3">
      <c r="A7" s="18" t="s">
        <v>12</v>
      </c>
      <c r="B7" s="19">
        <v>0.21</v>
      </c>
      <c r="C7" s="14" t="s">
        <v>13</v>
      </c>
      <c r="D7" s="16">
        <f>ROUND(D6*B7,2)</f>
        <v>684311.58</v>
      </c>
      <c r="E7" s="18" t="s">
        <v>12</v>
      </c>
      <c r="F7" s="19">
        <v>0.21</v>
      </c>
      <c r="G7" s="14" t="s">
        <v>13</v>
      </c>
      <c r="H7" s="16">
        <f>ROUND(H6*F7,2)</f>
        <v>0</v>
      </c>
    </row>
    <row r="8" spans="1:8" ht="16.2" x14ac:dyDescent="0.45">
      <c r="A8" s="25" t="s">
        <v>14</v>
      </c>
      <c r="B8" s="26"/>
      <c r="C8" s="27"/>
      <c r="D8" s="20">
        <f>SUM(D6:D7)</f>
        <v>3942938.15</v>
      </c>
      <c r="E8" s="25" t="s">
        <v>14</v>
      </c>
      <c r="F8" s="26"/>
      <c r="G8" s="27"/>
      <c r="H8" s="20">
        <f>SUM(H6:H7)</f>
        <v>0</v>
      </c>
    </row>
    <row r="11" spans="1:8" x14ac:dyDescent="0.3">
      <c r="A11" s="1" t="s">
        <v>15</v>
      </c>
      <c r="B11" s="1" t="s">
        <v>16</v>
      </c>
      <c r="C11" s="1" t="s">
        <v>17</v>
      </c>
      <c r="D11" s="1" t="s">
        <v>18</v>
      </c>
      <c r="E11" s="1" t="s">
        <v>19</v>
      </c>
      <c r="F11" s="1" t="s">
        <v>20</v>
      </c>
      <c r="G11" s="1" t="s">
        <v>21</v>
      </c>
    </row>
    <row r="12" spans="1:8" ht="28.8" x14ac:dyDescent="0.3">
      <c r="A12" s="1" t="s">
        <v>22</v>
      </c>
      <c r="B12" s="1" t="s">
        <v>23</v>
      </c>
      <c r="C12" s="3" t="s">
        <v>24</v>
      </c>
      <c r="D12" s="1"/>
      <c r="E12" s="2"/>
      <c r="F12" s="2"/>
      <c r="G12" s="2"/>
    </row>
    <row r="13" spans="1:8" x14ac:dyDescent="0.3">
      <c r="A13" s="1" t="s">
        <v>25</v>
      </c>
      <c r="B13" s="1" t="s">
        <v>26</v>
      </c>
      <c r="C13" s="1" t="s">
        <v>27</v>
      </c>
      <c r="G13" s="4"/>
    </row>
    <row r="14" spans="1:8" x14ac:dyDescent="0.3">
      <c r="A14" s="1"/>
      <c r="B14" s="1" t="s">
        <v>28</v>
      </c>
      <c r="C14" s="1" t="s">
        <v>27</v>
      </c>
      <c r="D14" s="6" t="s">
        <v>36</v>
      </c>
      <c r="E14" s="5">
        <v>48</v>
      </c>
      <c r="F14" s="4">
        <v>56923.199999999997</v>
      </c>
      <c r="G14" s="21"/>
    </row>
    <row r="15" spans="1:8" x14ac:dyDescent="0.3">
      <c r="A15" s="7" t="s">
        <v>29</v>
      </c>
      <c r="B15" s="7" t="s">
        <v>30</v>
      </c>
      <c r="C15" s="1" t="s">
        <v>31</v>
      </c>
      <c r="F15" s="4"/>
      <c r="G15" s="4"/>
    </row>
    <row r="16" spans="1:8" x14ac:dyDescent="0.3">
      <c r="A16" s="7"/>
      <c r="B16" s="7" t="s">
        <v>32</v>
      </c>
      <c r="C16" s="1" t="s">
        <v>31</v>
      </c>
      <c r="D16" s="6" t="s">
        <v>36</v>
      </c>
      <c r="E16" s="5">
        <v>48</v>
      </c>
      <c r="F16" s="4">
        <v>1484.89</v>
      </c>
      <c r="G16" s="21"/>
    </row>
    <row r="17" spans="1:7" x14ac:dyDescent="0.3">
      <c r="A17" s="1" t="s">
        <v>33</v>
      </c>
      <c r="B17" s="1" t="s">
        <v>34</v>
      </c>
      <c r="C17" s="1" t="s">
        <v>35</v>
      </c>
      <c r="D17" s="6"/>
      <c r="E17" s="5"/>
      <c r="F17" s="4"/>
      <c r="G17" s="4"/>
    </row>
    <row r="18" spans="1:7" x14ac:dyDescent="0.3">
      <c r="B18" s="1">
        <v>70</v>
      </c>
      <c r="C18" s="1" t="s">
        <v>35</v>
      </c>
      <c r="D18" s="6" t="s">
        <v>36</v>
      </c>
      <c r="E18" s="5">
        <v>1</v>
      </c>
      <c r="F18" s="4">
        <v>30000</v>
      </c>
      <c r="G18" s="4">
        <f>+IF(G14="",0,F18)</f>
        <v>0</v>
      </c>
    </row>
  </sheetData>
  <sheetProtection algorithmName="SHA-512" hashValue="HLqy1XmDG27DgebRa2a/MxW4SRZyS/WNFItgvB082nXvxeQ1dlVdSl1P36RgnbVWyY6g2YDT6rW34tUBWS3Htw==" saltValue="1B74k/Zbg0HEZZ1HxWvS2A==" spinCount="100000" sheet="1" objects="1" scenarios="1"/>
  <mergeCells count="6">
    <mergeCell ref="A3:C3"/>
    <mergeCell ref="E3:G3"/>
    <mergeCell ref="A6:C6"/>
    <mergeCell ref="E6:G6"/>
    <mergeCell ref="A8:C8"/>
    <mergeCell ref="E8:G8"/>
  </mergeCells>
  <dataValidations count="3">
    <dataValidation type="decimal" allowBlank="1" showInputMessage="1" showErrorMessage="1" sqref="G14 G16" xr:uid="{BDEF859D-A996-40A6-8936-2B894FBBE479}">
      <formula1>0</formula1>
      <formula2>F14</formula2>
    </dataValidation>
    <dataValidation type="decimal" allowBlank="1" showInputMessage="1" showErrorMessage="1" sqref="F4" xr:uid="{8FF22170-62D4-4302-BF40-748F1ECEA402}">
      <formula1>0</formula1>
      <formula2>0.06</formula2>
    </dataValidation>
    <dataValidation type="decimal" allowBlank="1" showInputMessage="1" showErrorMessage="1" sqref="F5" xr:uid="{0A110CA5-C06B-4808-9EA0-9B8C2E0EF1FF}">
      <formula1>0</formula1>
      <formula2>0.09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OPARAENTREGA xmlns="59f534ef-c521-4b08-aa09-04a76f0ddc0a">false</LISTOPARAENTREG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FB691848604845A02D1F3DFD0280D2" ma:contentTypeVersion="5" ma:contentTypeDescription="Create a new document." ma:contentTypeScope="" ma:versionID="73b87180daf15b930acb42c238a5c578">
  <xsd:schema xmlns:xsd="http://www.w3.org/2001/XMLSchema" xmlns:xs="http://www.w3.org/2001/XMLSchema" xmlns:p="http://schemas.microsoft.com/office/2006/metadata/properties" xmlns:ns2="59f534ef-c521-4b08-aa09-04a76f0ddc0a" targetNamespace="http://schemas.microsoft.com/office/2006/metadata/properties" ma:root="true" ma:fieldsID="d617878d6a1e2d7735730697558c5d53" ns2:_="">
    <xsd:import namespace="59f534ef-c521-4b08-aa09-04a76f0ddc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ISTOPARAENTREG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534ef-c521-4b08-aa09-04a76f0ddc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ISTOPARAENTREGA" ma:index="12" nillable="true" ma:displayName="LISTO PARA ENTREGA" ma:default="0" ma:description="Documento listo para subir a SAP" ma:format="Dropdown" ma:internalName="LISTOPARAENTREGA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7947F8-2556-4504-8AFF-D2A3C92557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AC17D0-0B94-4BF9-AD9F-38786CBF3D6A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59f534ef-c521-4b08-aa09-04a76f0ddc0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A086F54-43DB-4FF6-91CE-5B038F922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534ef-c521-4b08-aa09-04a76f0ddc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2024-12-27T12:21:06Z</dcterms:created>
  <dcterms:modified xsi:type="dcterms:W3CDTF">2025-04-24T06:47:08Z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0x01010031FB691848604845A02D1F3DFD0280D2</vt:lpwstr>
  </property>
</Properties>
</file>