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/>
  <xr:revisionPtr revIDLastSave="0" documentId="13_ncr:1_{89C87BA0-4348-4B29-B9C0-132E29E21CD7}" xr6:coauthVersionLast="47" xr6:coauthVersionMax="47" xr10:uidLastSave="{00000000-0000-0000-0000-000000000000}"/>
  <bookViews>
    <workbookView xWindow="-108" yWindow="-108" windowWidth="23256" windowHeight="12576" xr2:uid="{962FD318-B292-46AF-80DF-19137819BCE9}"/>
  </bookViews>
  <sheets>
    <sheet name="CERTO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21" i="1"/>
  <c r="D3" i="1"/>
  <c r="D4" i="1" s="1"/>
  <c r="H3" i="1" l="1"/>
  <c r="H4" i="1" s="1"/>
  <c r="D5" i="1"/>
  <c r="D6" i="1" s="1"/>
  <c r="H5" i="1" l="1"/>
  <c r="H6" i="1" s="1"/>
  <c r="H7" i="1" s="1"/>
  <c r="H8" i="1" s="1"/>
  <c r="D7" i="1"/>
  <c r="D8" i="1" s="1"/>
</calcChain>
</file>

<file path=xl/sharedStrings.xml><?xml version="1.0" encoding="utf-8"?>
<sst xmlns="http://schemas.openxmlformats.org/spreadsheetml/2006/main" count="67" uniqueCount="53">
  <si>
    <t>Imp. LICITACIÓN</t>
  </si>
  <si>
    <t>OFERTA ECONÓMICA</t>
  </si>
  <si>
    <t>Número de lote</t>
  </si>
  <si>
    <t>Total Presupuesto (Ejecución Material en contratos de obras):</t>
  </si>
  <si>
    <t>Total Presupuesto ofertado (Ejecución Material en contratos de obras):</t>
  </si>
  <si>
    <t>% Beneficio Industrial</t>
  </si>
  <si>
    <t>Total Beneficio Industrial</t>
  </si>
  <si>
    <t>% Gastos Generales</t>
  </si>
  <si>
    <t>Total Gastos Generales</t>
  </si>
  <si>
    <t>Base Imponible (sin IVA)</t>
  </si>
  <si>
    <t>% IVA</t>
  </si>
  <si>
    <t>Importe IVA</t>
  </si>
  <si>
    <t>Presupuesto Base de Licitación  con IVA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</si>
  <si>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</si>
  <si>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</si>
  <si>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</si>
  <si>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</si>
  <si>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</si>
  <si>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</si>
  <si>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Precio Un Ofertante</t>
  </si>
  <si>
    <t>1</t>
  </si>
  <si>
    <t>10</t>
  </si>
  <si>
    <t>PBL SERVICIO DE MANTENIMIENTO INTEGRAL PARA 4 AÑOS DE LA SUPERESTRUCTURA DE VÍA DE METRO DE MADRID. LOTE 2 CANILLEJAS</t>
  </si>
  <si>
    <t>1.1</t>
  </si>
  <si>
    <t>20</t>
  </si>
  <si>
    <t>CANON MENSUAL DE MANTENIMIENTO</t>
  </si>
  <si>
    <t>30</t>
  </si>
  <si>
    <t>mes</t>
  </si>
  <si>
    <t>1.2</t>
  </si>
  <si>
    <t>40</t>
  </si>
  <si>
    <t>CANON MENSUAL DE MAQUINARIA</t>
  </si>
  <si>
    <t>50</t>
  </si>
  <si>
    <t>PARTIDA MAQUINARIA LIGERA</t>
  </si>
  <si>
    <t>60</t>
  </si>
  <si>
    <t>PARTIDA MAQUINARIA PESADA</t>
  </si>
  <si>
    <t>1.3</t>
  </si>
  <si>
    <t>70</t>
  </si>
  <si>
    <t>CANON MENSUAL FUNGIBLES</t>
  </si>
  <si>
    <t>80</t>
  </si>
  <si>
    <t>1.4</t>
  </si>
  <si>
    <t>90</t>
  </si>
  <si>
    <t>PARTIDA PARA MATERIALES ESPECÍFICOS</t>
  </si>
  <si>
    <t>100</t>
  </si>
  <si>
    <t>p.a.</t>
  </si>
  <si>
    <t>1.5</t>
  </si>
  <si>
    <t>PARTIDA ACTUACIONES COMPLEMENTARIAS</t>
  </si>
  <si>
    <t>ACTUACIONES COMPLEMENTARIAS EN SUPERESTRUCTURA DE VÍA</t>
  </si>
  <si>
    <t>p.a</t>
  </si>
  <si>
    <t>110</t>
  </si>
  <si>
    <t>JORNADAS SOLDADURA ELÉCTRICA</t>
  </si>
  <si>
    <t>u.d.</t>
  </si>
  <si>
    <t>% Beneficio Industrial ofertado</t>
  </si>
  <si>
    <t>% Gastos Generales ofertados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</si>
</sst>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b/>
      <u val="singleAccounting"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10" fontId="1" fillId="0" borderId="1" xfId="3" quotePrefix="1" applyNumberFormat="1" applyFont="1" applyBorder="1" applyAlignment="1" applyProtection="1">
      <alignment horizontal="center"/>
    </xf>
    <xf numFmtId="10" fontId="0" fillId="4" borderId="1" xfId="3" quotePrefix="1" applyNumberFormat="1" applyFont="1" applyFill="1" applyBorder="1" applyAlignment="1" applyProtection="1">
      <alignment horizontal="center"/>
      <protection locked="0"/>
    </xf>
    <xf numFmtId="10" fontId="1" fillId="4" borderId="1" xfId="3" quotePrefix="1" applyNumberFormat="1" applyFont="1" applyFill="1" applyBorder="1" applyAlignment="1" applyProtection="1">
      <alignment horizontal="center"/>
      <protection locked="0"/>
    </xf>
    <xf numFmtId="10" fontId="1" fillId="0" borderId="4" xfId="3" quotePrefix="1" applyNumberFormat="1" applyFont="1" applyBorder="1" applyAlignment="1" applyProtection="1">
      <alignment horizontal="center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  <xf numFmtId="49" fontId="0" fillId="3" borderId="2" xfId="0" applyNumberFormat="1" applyFill="1" applyBorder="1"/>
    <xf numFmtId="1" fontId="0" fillId="0" borderId="2" xfId="0" quotePrefix="1" applyNumberFormat="1" applyBorder="1" applyAlignment="1">
      <alignment horizontal="center"/>
    </xf>
    <xf numFmtId="164" fontId="2" fillId="0" borderId="3" xfId="0" quotePrefix="1" applyNumberFormat="1" applyFont="1" applyBorder="1"/>
    <xf numFmtId="49" fontId="0" fillId="3" borderId="1" xfId="0" applyNumberFormat="1" applyFill="1" applyBorder="1"/>
    <xf numFmtId="164" fontId="0" fillId="0" borderId="3" xfId="0" quotePrefix="1" applyNumberFormat="1" applyBorder="1"/>
    <xf numFmtId="49" fontId="0" fillId="3" borderId="4" xfId="0" applyNumberFormat="1" applyFill="1" applyBorder="1"/>
    <xf numFmtId="164" fontId="5" fillId="0" borderId="3" xfId="0" quotePrefix="1" applyNumberFormat="1" applyFont="1" applyBorder="1"/>
    <xf numFmtId="49" fontId="0" fillId="0" borderId="0" xfId="0" applyNumberFormat="1" applyAlignment="1">
      <alignment horizontal="right"/>
    </xf>
    <xf numFmtId="49" fontId="0" fillId="0" borderId="0" xfId="0" applyNumberFormat="1"/>
    <xf numFmtId="49" fontId="0" fillId="0" borderId="0" xfId="0" applyNumberFormat="1" applyAlignment="1">
      <alignment wrapText="1"/>
    </xf>
    <xf numFmtId="4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1" applyNumberFormat="1" applyFont="1" applyAlignment="1" applyProtection="1">
      <alignment horizontal="center"/>
    </xf>
    <xf numFmtId="2" fontId="0" fillId="0" borderId="0" xfId="1" applyNumberFormat="1" applyFont="1" applyProtection="1"/>
    <xf numFmtId="44" fontId="0" fillId="0" borderId="0" xfId="1" applyFont="1" applyProtection="1"/>
    <xf numFmtId="43" fontId="0" fillId="0" borderId="0" xfId="2" applyFont="1" applyProtection="1"/>
    <xf numFmtId="49" fontId="2" fillId="0" borderId="0" xfId="0" applyNumberFormat="1" applyFont="1" applyAlignment="1">
      <alignment horizontal="right"/>
    </xf>
    <xf numFmtId="49" fontId="2" fillId="0" borderId="0" xfId="0" applyNumberFormat="1" applyFont="1"/>
    <xf numFmtId="2" fontId="0" fillId="0" borderId="0" xfId="0" applyNumberFormat="1"/>
    <xf numFmtId="44" fontId="0" fillId="4" borderId="0" xfId="1" applyFont="1" applyFill="1" applyProtection="1">
      <protection locked="0"/>
    </xf>
    <xf numFmtId="44" fontId="0" fillId="0" borderId="0" xfId="1" applyFont="1" applyFill="1" applyProtection="1"/>
    <xf numFmtId="49" fontId="0" fillId="3" borderId="1" xfId="0" applyNumberFormat="1" applyFill="1" applyBorder="1" applyAlignment="1">
      <alignment horizontal="left"/>
    </xf>
    <xf numFmtId="49" fontId="4" fillId="3" borderId="1" xfId="0" applyNumberFormat="1" applyFont="1" applyFill="1" applyBorder="1" applyAlignment="1">
      <alignment horizontal="left"/>
    </xf>
  </cellXfs>
  <cellStyles count="4">
    <cellStyle name="Millares" xfId="2" builtinId="3"/>
    <cellStyle name="Moneda" xfId="1" builtinId="4"/>
    <cellStyle name="Normal" xfId="0" builtinId="0"/>
    <cellStyle name="Porcentaje" xfId="3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0248B-38FE-43C2-AAD3-0D585B2FA14F}">
  <dimension ref="A1:H25"/>
  <sheetViews>
    <sheetView tabSelected="1" topLeftCell="C1" workbookViewId="0">
      <selection activeCell="K13" sqref="K13"/>
    </sheetView>
  </sheetViews>
  <sheetFormatPr baseColWidth="10" defaultColWidth="11.44140625" defaultRowHeight="14.4" x14ac:dyDescent="0.3"/>
  <cols>
    <col min="1" max="1" width="18.33203125" bestFit="1" customWidth="1"/>
    <col min="2" max="2" width="10.44140625" bestFit="1" customWidth="1"/>
    <col min="3" max="3" width="81" customWidth="1"/>
    <col min="4" max="4" width="15.33203125" bestFit="1" customWidth="1"/>
    <col min="5" max="5" width="25.5546875" bestFit="1" customWidth="1"/>
    <col min="6" max="6" width="17" bestFit="1" customWidth="1"/>
    <col min="7" max="7" width="20.6640625" bestFit="1" customWidth="1"/>
    <col min="8" max="8" width="18.44140625" bestFit="1" customWidth="1"/>
  </cols>
  <sheetData>
    <row r="1" spans="1:8" x14ac:dyDescent="0.3">
      <c r="B1" s="5"/>
      <c r="D1" s="6" t="s">
        <v>0</v>
      </c>
      <c r="H1" s="6" t="s">
        <v>1</v>
      </c>
    </row>
    <row r="2" spans="1:8" x14ac:dyDescent="0.3">
      <c r="A2" s="7" t="s">
        <v>2</v>
      </c>
      <c r="B2" s="8">
        <v>2</v>
      </c>
    </row>
    <row r="3" spans="1:8" x14ac:dyDescent="0.3">
      <c r="A3" s="28" t="s">
        <v>3</v>
      </c>
      <c r="B3" s="28"/>
      <c r="C3" s="28"/>
      <c r="D3" s="9">
        <f>(E14*F14)+(E16*F16)+(E17*F17)+(E19*F19)+(E21*F21)+(E23*F23)+(E24*F24)</f>
        <v>13431643.359999999</v>
      </c>
      <c r="E3" s="28" t="s">
        <v>4</v>
      </c>
      <c r="F3" s="28"/>
      <c r="G3" s="28"/>
      <c r="H3" s="9">
        <f>(E14*G14)+(E16*G16)+(E17*G17)+(E19*G19)+(E21*G21)+(E23*G23)+(E24*G24)</f>
        <v>0</v>
      </c>
    </row>
    <row r="4" spans="1:8" x14ac:dyDescent="0.3">
      <c r="A4" s="10" t="s">
        <v>5</v>
      </c>
      <c r="B4" s="1">
        <v>0.06</v>
      </c>
      <c r="C4" s="10" t="s">
        <v>6</v>
      </c>
      <c r="D4" s="11">
        <f>ROUND(D3*B4,2)</f>
        <v>805898.6</v>
      </c>
      <c r="E4" s="10" t="s">
        <v>51</v>
      </c>
      <c r="F4" s="2"/>
      <c r="G4" s="10" t="s">
        <v>6</v>
      </c>
      <c r="H4" s="11">
        <f>ROUND(H3*F4,2)</f>
        <v>0</v>
      </c>
    </row>
    <row r="5" spans="1:8" x14ac:dyDescent="0.3">
      <c r="A5" s="10" t="s">
        <v>7</v>
      </c>
      <c r="B5" s="1">
        <v>0.09</v>
      </c>
      <c r="C5" s="10" t="s">
        <v>8</v>
      </c>
      <c r="D5" s="11">
        <f>ROUND(D3*B5,2)</f>
        <v>1208847.8999999999</v>
      </c>
      <c r="E5" s="10" t="s">
        <v>52</v>
      </c>
      <c r="F5" s="3"/>
      <c r="G5" s="10" t="s">
        <v>8</v>
      </c>
      <c r="H5" s="11">
        <f>ROUND(H3*F5,2)</f>
        <v>0</v>
      </c>
    </row>
    <row r="6" spans="1:8" x14ac:dyDescent="0.3">
      <c r="A6" s="28" t="s">
        <v>9</v>
      </c>
      <c r="B6" s="28"/>
      <c r="C6" s="28"/>
      <c r="D6" s="9">
        <f>SUM(D3:D5)</f>
        <v>15446389.859999999</v>
      </c>
      <c r="E6" s="28" t="s">
        <v>9</v>
      </c>
      <c r="F6" s="28"/>
      <c r="G6" s="28"/>
      <c r="H6" s="9">
        <f>SUM(H3:H5)</f>
        <v>0</v>
      </c>
    </row>
    <row r="7" spans="1:8" x14ac:dyDescent="0.3">
      <c r="A7" s="12" t="s">
        <v>10</v>
      </c>
      <c r="B7" s="4">
        <v>0.21</v>
      </c>
      <c r="C7" s="10" t="s">
        <v>11</v>
      </c>
      <c r="D7" s="11">
        <f>ROUND(D6*B7,2)</f>
        <v>3243741.87</v>
      </c>
      <c r="E7" s="12" t="s">
        <v>10</v>
      </c>
      <c r="F7" s="4">
        <v>0.21</v>
      </c>
      <c r="G7" s="10" t="s">
        <v>11</v>
      </c>
      <c r="H7" s="11">
        <f>ROUND(H6*F7,2)</f>
        <v>0</v>
      </c>
    </row>
    <row r="8" spans="1:8" ht="16.2" x14ac:dyDescent="0.45">
      <c r="A8" s="29" t="s">
        <v>12</v>
      </c>
      <c r="B8" s="29"/>
      <c r="C8" s="29"/>
      <c r="D8" s="13">
        <f>SUM(D6:D7)</f>
        <v>18690131.73</v>
      </c>
      <c r="E8" s="29" t="s">
        <v>12</v>
      </c>
      <c r="F8" s="29"/>
      <c r="G8" s="29"/>
      <c r="H8" s="13">
        <f>SUM(H6:H7)</f>
        <v>0</v>
      </c>
    </row>
    <row r="11" spans="1:8" x14ac:dyDescent="0.3">
      <c r="A11" s="14" t="s">
        <v>13</v>
      </c>
      <c r="B11" s="15" t="s">
        <v>14</v>
      </c>
      <c r="C11" s="15" t="s">
        <v>15</v>
      </c>
      <c r="D11" s="15" t="s">
        <v>16</v>
      </c>
      <c r="E11" s="15" t="s">
        <v>17</v>
      </c>
      <c r="F11" s="15" t="s">
        <v>18</v>
      </c>
      <c r="G11" s="15" t="s">
        <v>19</v>
      </c>
    </row>
    <row r="12" spans="1:8" ht="29.4" customHeight="1" x14ac:dyDescent="0.3">
      <c r="A12" s="14" t="s">
        <v>20</v>
      </c>
      <c r="B12" s="15" t="s">
        <v>21</v>
      </c>
      <c r="C12" s="16" t="s">
        <v>22</v>
      </c>
      <c r="D12" s="15"/>
      <c r="E12" s="17"/>
      <c r="F12" s="17"/>
      <c r="G12" s="17"/>
    </row>
    <row r="13" spans="1:8" x14ac:dyDescent="0.3">
      <c r="A13" s="14" t="s">
        <v>23</v>
      </c>
      <c r="B13" s="15" t="s">
        <v>24</v>
      </c>
      <c r="C13" s="15" t="s">
        <v>25</v>
      </c>
      <c r="D13" s="18"/>
      <c r="E13" s="19"/>
      <c r="F13" s="20"/>
      <c r="G13" s="21"/>
    </row>
    <row r="14" spans="1:8" x14ac:dyDescent="0.3">
      <c r="A14" s="14"/>
      <c r="B14" s="15" t="s">
        <v>26</v>
      </c>
      <c r="C14" s="15" t="s">
        <v>25</v>
      </c>
      <c r="D14" s="18" t="s">
        <v>27</v>
      </c>
      <c r="E14" s="19">
        <v>48</v>
      </c>
      <c r="F14" s="22">
        <v>200590.69</v>
      </c>
      <c r="G14" s="26"/>
    </row>
    <row r="15" spans="1:8" x14ac:dyDescent="0.3">
      <c r="A15" s="23" t="s">
        <v>28</v>
      </c>
      <c r="B15" s="24" t="s">
        <v>29</v>
      </c>
      <c r="C15" s="24" t="s">
        <v>30</v>
      </c>
      <c r="D15" s="18"/>
      <c r="E15" s="19"/>
      <c r="F15" s="22"/>
      <c r="G15" s="21"/>
    </row>
    <row r="16" spans="1:8" x14ac:dyDescent="0.3">
      <c r="A16" s="14"/>
      <c r="B16" s="15" t="s">
        <v>31</v>
      </c>
      <c r="C16" s="15" t="s">
        <v>32</v>
      </c>
      <c r="D16" s="18" t="s">
        <v>27</v>
      </c>
      <c r="E16" s="19">
        <v>48</v>
      </c>
      <c r="F16" s="22">
        <v>5632</v>
      </c>
      <c r="G16" s="26"/>
    </row>
    <row r="17" spans="1:7" x14ac:dyDescent="0.3">
      <c r="A17" s="14"/>
      <c r="B17" s="15" t="s">
        <v>33</v>
      </c>
      <c r="C17" s="15" t="s">
        <v>34</v>
      </c>
      <c r="D17" s="18" t="s">
        <v>27</v>
      </c>
      <c r="E17" s="19">
        <v>48</v>
      </c>
      <c r="F17" s="22">
        <v>22384.9</v>
      </c>
      <c r="G17" s="26"/>
    </row>
    <row r="18" spans="1:7" x14ac:dyDescent="0.3">
      <c r="A18" s="14" t="s">
        <v>35</v>
      </c>
      <c r="B18" s="15" t="s">
        <v>36</v>
      </c>
      <c r="C18" s="15" t="s">
        <v>37</v>
      </c>
      <c r="F18" s="22"/>
      <c r="G18" s="21"/>
    </row>
    <row r="19" spans="1:7" x14ac:dyDescent="0.3">
      <c r="A19" s="14"/>
      <c r="B19" s="15" t="s">
        <v>38</v>
      </c>
      <c r="C19" s="15" t="s">
        <v>37</v>
      </c>
      <c r="D19" s="18" t="s">
        <v>27</v>
      </c>
      <c r="E19" s="19">
        <v>48</v>
      </c>
      <c r="F19" s="22">
        <v>27259.98</v>
      </c>
      <c r="G19" s="26"/>
    </row>
    <row r="20" spans="1:7" x14ac:dyDescent="0.3">
      <c r="A20" s="14" t="s">
        <v>39</v>
      </c>
      <c r="B20" s="15" t="s">
        <v>40</v>
      </c>
      <c r="C20" s="15" t="s">
        <v>41</v>
      </c>
      <c r="F20" s="22"/>
      <c r="G20" s="21"/>
    </row>
    <row r="21" spans="1:7" x14ac:dyDescent="0.3">
      <c r="A21" s="14"/>
      <c r="B21" s="15" t="s">
        <v>42</v>
      </c>
      <c r="C21" s="15" t="s">
        <v>41</v>
      </c>
      <c r="D21" s="18" t="s">
        <v>43</v>
      </c>
      <c r="E21" s="19">
        <v>1</v>
      </c>
      <c r="F21" s="22">
        <v>300000</v>
      </c>
      <c r="G21" s="27">
        <f>IF(G14="",0,F21)</f>
        <v>0</v>
      </c>
    </row>
    <row r="22" spans="1:7" x14ac:dyDescent="0.3">
      <c r="A22" s="23" t="s">
        <v>44</v>
      </c>
      <c r="B22" s="24" t="s">
        <v>40</v>
      </c>
      <c r="C22" s="24" t="s">
        <v>45</v>
      </c>
      <c r="D22" s="18"/>
      <c r="E22" s="19"/>
      <c r="F22" s="22"/>
      <c r="G22" s="21"/>
    </row>
    <row r="23" spans="1:7" x14ac:dyDescent="0.3">
      <c r="A23" s="14"/>
      <c r="B23" s="15" t="s">
        <v>42</v>
      </c>
      <c r="C23" s="15" t="s">
        <v>46</v>
      </c>
      <c r="D23" s="18" t="s">
        <v>47</v>
      </c>
      <c r="E23" s="19">
        <v>1</v>
      </c>
      <c r="F23" s="22">
        <v>450000</v>
      </c>
      <c r="G23" s="27">
        <f>IF(G14="",0,F23)</f>
        <v>0</v>
      </c>
    </row>
    <row r="24" spans="1:7" x14ac:dyDescent="0.3">
      <c r="A24" s="14"/>
      <c r="B24" s="15" t="s">
        <v>48</v>
      </c>
      <c r="C24" s="15" t="s">
        <v>49</v>
      </c>
      <c r="D24" s="18" t="s">
        <v>50</v>
      </c>
      <c r="E24" s="19">
        <v>50</v>
      </c>
      <c r="F24" s="22">
        <v>8000</v>
      </c>
      <c r="G24" s="26"/>
    </row>
    <row r="25" spans="1:7" x14ac:dyDescent="0.3">
      <c r="F25" s="25"/>
    </row>
  </sheetData>
  <sheetProtection algorithmName="SHA-512" hashValue="dYGYsFNqpgNnxBlKwP/7U0xIcCN/rGLVV2MiOKo5g6TcjlbBVg99szb8ZPoY2WK5KB019Ese4uKPYx6/PEvGmQ==" saltValue="1s2aVHZqmunUIxQYrXU3Qg==" spinCount="100000" sheet="1" objects="1" scenarios="1"/>
  <mergeCells count="6">
    <mergeCell ref="A3:C3"/>
    <mergeCell ref="E3:G3"/>
    <mergeCell ref="A6:C6"/>
    <mergeCell ref="E6:G6"/>
    <mergeCell ref="A8:C8"/>
    <mergeCell ref="E8:G8"/>
  </mergeCells>
  <phoneticPr fontId="3" type="noConversion"/>
  <dataValidations count="1">
    <dataValidation type="decimal" allowBlank="1" showInputMessage="1" showErrorMessage="1" sqref="G14 G16:G17 G19 G24" xr:uid="{A8051504-5AB8-443F-8720-3F9234E875BE}">
      <formula1>0</formula1>
      <formula2>F14</formula2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FB691848604845A02D1F3DFD0280D2" ma:contentTypeVersion="5" ma:contentTypeDescription="Create a new document." ma:contentTypeScope="" ma:versionID="73b87180daf15b930acb42c238a5c578">
  <xsd:schema xmlns:xsd="http://www.w3.org/2001/XMLSchema" xmlns:xs="http://www.w3.org/2001/XMLSchema" xmlns:p="http://schemas.microsoft.com/office/2006/metadata/properties" xmlns:ns2="59f534ef-c521-4b08-aa09-04a76f0ddc0a" targetNamespace="http://schemas.microsoft.com/office/2006/metadata/properties" ma:root="true" ma:fieldsID="d617878d6a1e2d7735730697558c5d53" ns2:_="">
    <xsd:import namespace="59f534ef-c521-4b08-aa09-04a76f0ddc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ISTOPARAENTREG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534ef-c521-4b08-aa09-04a76f0ddc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ISTOPARAENTREGA" ma:index="12" nillable="true" ma:displayName="LISTO PARA ENTREGA" ma:default="0" ma:description="Documento listo para subir a SAP" ma:format="Dropdown" ma:internalName="LISTOPARAENTREGA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ISTOPARAENTREGA xmlns="59f534ef-c521-4b08-aa09-04a76f0ddc0a">false</LISTOPARAENTREGA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E907E2-7D19-45AE-8915-360DD7437C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f534ef-c521-4b08-aa09-04a76f0ddc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7306DA9-35BA-4684-AC4D-D414A4B483A1}">
  <ds:schemaRefs>
    <ds:schemaRef ds:uri="http://purl.org/dc/elements/1.1/"/>
    <ds:schemaRef ds:uri="http://purl.org/dc/terms/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59f534ef-c521-4b08-aa09-04a76f0ddc0a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92FBD0C-1CEE-4DE4-AF21-DE846BC66AED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62cb873a-a740-4edc-846c-02517ae892f3}" enabled="0" method="" siteId="{62cb873a-a740-4edc-846c-02517ae892f3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2024-10-14T11:33:06Z</dcterms:created>
  <dcterms:modified xsi:type="dcterms:W3CDTF">2025-04-02T10:42:02Z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0x01010031FB691848604845A02D1F3DFD0280D2</vt:lpwstr>
  </property>
</Properties>
</file>