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324"/>
  <workbookPr filterPrivacy="1" defaultThemeVersion="166925"/>
  <xr:revisionPtr revIDLastSave="0" documentId="13_ncr:1_{B8D1D136-0380-4639-9C06-0009EF87959D}" xr6:coauthVersionLast="47" xr6:coauthVersionMax="47" xr10:uidLastSave="{00000000-0000-0000-0000-000000000000}"/>
  <bookViews>
    <workbookView xWindow="-108" yWindow="-108" windowWidth="23256" windowHeight="12456" xr2:uid="{F043CD35-4EC0-4E73-B105-4F3FF39130F0}"/>
  </bookViews>
  <sheets>
    <sheet name="CERTO" sheetId="3" r:id="rId1"/>
    <sheet name="Glosario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5" i="3" l="1"/>
  <c r="I18" i="3"/>
  <c r="I19" i="3"/>
  <c r="I14" i="3"/>
  <c r="G19" i="3"/>
  <c r="G18" i="3"/>
  <c r="I17" i="3"/>
  <c r="G17" i="3"/>
  <c r="I16" i="3"/>
  <c r="G16" i="3"/>
  <c r="G15" i="3"/>
  <c r="G14" i="3"/>
  <c r="F7" i="3"/>
  <c r="H3" i="3" l="1"/>
  <c r="H5" i="3" s="1"/>
  <c r="D3" i="3"/>
  <c r="H4" i="3" l="1"/>
  <c r="H6" i="3"/>
  <c r="H7" i="3" s="1"/>
  <c r="H8" i="3" s="1"/>
  <c r="D5" i="3"/>
  <c r="D4" i="3"/>
  <c r="D6" i="3" l="1"/>
  <c r="D7" i="3" s="1"/>
  <c r="D8" i="3" s="1"/>
</calcChain>
</file>

<file path=xl/sharedStrings.xml><?xml version="1.0" encoding="utf-8"?>
<sst xmlns="http://schemas.openxmlformats.org/spreadsheetml/2006/main" count="57" uniqueCount="47">
  <si>
    <t xml:space="preserve"> IMP. LICITACIÓN</t>
  </si>
  <si>
    <t xml:space="preserve"> OFERTA ECONÓMICA</t>
  </si>
  <si>
    <t>Número de Lote</t>
  </si>
  <si>
    <t>Total Presupuesto (Ejecución Material, en contratos de obras):</t>
  </si>
  <si>
    <t>Total Presupuesto ofertado (Ejecución Material, en contratos de obras):</t>
  </si>
  <si>
    <t>% Beneficio Industrial</t>
  </si>
  <si>
    <t>Total Beneficio Industrial</t>
  </si>
  <si>
    <t>% Beneficio Industrial ofertado</t>
  </si>
  <si>
    <t xml:space="preserve">% Gastos Generales </t>
  </si>
  <si>
    <t>Total Gastos Generales</t>
  </si>
  <si>
    <t>% Gastos Generales ofertados</t>
  </si>
  <si>
    <t>Base Imponible (sin IVA)</t>
  </si>
  <si>
    <t>Importe ofertado (sin IVA)</t>
  </si>
  <si>
    <t>% IVA</t>
  </si>
  <si>
    <t>Importe IVA</t>
  </si>
  <si>
    <t>Presupuesto Base de Licitación con IVA</t>
  </si>
  <si>
    <t>Importe total ofertado con IVA</t>
  </si>
  <si>
    <t>Presupuesto de licitación</t>
  </si>
  <si>
    <t>Presupuesto ofertado</t>
  </si>
  <si>
    <t>Código Jerarquía</t>
  </si>
  <si>
    <t>Código libre</t>
  </si>
  <si>
    <t>Resumen</t>
  </si>
  <si>
    <t>Unidad Medida</t>
  </si>
  <si>
    <t>Cantidad Presupuesto</t>
  </si>
  <si>
    <t>Precio Un Licitación</t>
  </si>
  <si>
    <t>Importe Licitado</t>
  </si>
  <si>
    <t>Precio Un Ofertante</t>
  </si>
  <si>
    <t>Importe ofertado</t>
  </si>
  <si>
    <t>1</t>
  </si>
  <si>
    <t>1.1</t>
  </si>
  <si>
    <t>Campos a rellenar por Metro</t>
  </si>
  <si>
    <t>Campos a rellenar por el ofertante</t>
  </si>
  <si>
    <t>Campos calculados</t>
  </si>
  <si>
    <t>Informe mensual de actividades del Equipo de Asistencia Técnica de obra , estimada para realización de los controles cualitativos, geométrico, cuantitativo y de programación durante la obra . Incluye resúmenes de seguimiento de obra semanales.</t>
  </si>
  <si>
    <t>Recursos</t>
  </si>
  <si>
    <t>PM1</t>
  </si>
  <si>
    <t>mes</t>
  </si>
  <si>
    <t>PM2</t>
  </si>
  <si>
    <t>PM3</t>
  </si>
  <si>
    <t>PM4</t>
  </si>
  <si>
    <t>PM5</t>
  </si>
  <si>
    <t>PM6</t>
  </si>
  <si>
    <t>Mantenimiento mensual de oficina de Asistencia Técnica, equipos e instalaciones includos en el alquiler y amortización en su caso. Incluye parte proporcional del abono para la instalación de la oficina a pie de obra, mobiliario, equipamiento informático y medios materiales del personal para seguimiento y control técnico y económico de la ejecución de obra.</t>
  </si>
  <si>
    <t>Ingeniero de Caminos, Canales y Puertos (o Máster en Ingeniería de Caminos, Canales y Puertos) o equivalentes, con la correspondencia a nivel 3 del MECES. Experiencia 5 años</t>
  </si>
  <si>
    <t>Ingeniero de Edificación o Arquitecto Técnico o Máster o Grado o titulación similar, con la correspondencia de al menos nivel 2 del MECES. Experiencia 5 años.</t>
  </si>
  <si>
    <t>Asesor experto en Geotécnia y/o Estructuras. Ingeniero de Caminos, Canales y Puertos (o Máster en Ingeniería de Caminos, Canales y Puertos) o equivalentes, con la correspondencia a nivel 3 del MECES, con experiencia mínima de 15 años en las áreas de competencia aplicada a la obra civil.(50%)</t>
  </si>
  <si>
    <t xml:space="preserve">Vigilante de obra/auxiliar de Laboratorio con experiencia de dos (2) años en control de obras en explotación ferroviaria, con estaciones enterradas y en superficie y túneles y/o trabajos realizados en infraestructuras de obras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</si>
</sst>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"/>
  </numFmts>
  <fonts count="4" x14ac:knownFonts="1">
    <font>
      <sz val="11"/>
      <color theme="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7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2" tint="-9.9978637043366805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4">
    <xf numFmtId="0" fontId="0" fillId="0" borderId="0" xfId="0"/>
    <xf numFmtId="0" fontId="2" fillId="0" borderId="0" xfId="0" applyFont="1"/>
    <xf numFmtId="10" fontId="2" fillId="3" borderId="4" xfId="0" quotePrefix="1" applyNumberFormat="1" applyFont="1" applyFill="1" applyBorder="1" applyProtection="1">
      <protection locked="0"/>
    </xf>
    <xf numFmtId="4" fontId="2" fillId="3" borderId="0" xfId="0" applyNumberFormat="1" applyFont="1" applyFill="1" applyProtection="1">
      <protection locked="0"/>
    </xf>
    <xf numFmtId="0" fontId="0" fillId="3" borderId="0" xfId="0" applyFill="1"/>
    <xf numFmtId="0" fontId="0" fillId="6" borderId="0" xfId="0" applyFill="1"/>
    <xf numFmtId="0" fontId="0" fillId="0" borderId="0" xfId="0" applyProtection="1"/>
    <xf numFmtId="0" fontId="1" fillId="2" borderId="0" xfId="0" applyFont="1" applyFill="1" applyAlignment="1" applyProtection="1">
      <alignment horizontal="left" vertical="top"/>
    </xf>
    <xf numFmtId="4" fontId="0" fillId="0" borderId="0" xfId="0" applyNumberFormat="1" applyProtection="1"/>
    <xf numFmtId="164" fontId="0" fillId="0" borderId="0" xfId="0" applyNumberFormat="1" applyProtection="1"/>
    <xf numFmtId="49" fontId="3" fillId="4" borderId="8" xfId="0" applyNumberFormat="1" applyFont="1" applyFill="1" applyBorder="1" applyProtection="1"/>
    <xf numFmtId="3" fontId="2" fillId="0" borderId="3" xfId="0" applyNumberFormat="1" applyFont="1" applyBorder="1" applyProtection="1"/>
    <xf numFmtId="49" fontId="3" fillId="4" borderId="1" xfId="0" applyNumberFormat="1" applyFont="1" applyFill="1" applyBorder="1" applyAlignment="1" applyProtection="1">
      <alignment horizontal="left" wrapText="1"/>
    </xf>
    <xf numFmtId="49" fontId="3" fillId="4" borderId="6" xfId="0" applyNumberFormat="1" applyFont="1" applyFill="1" applyBorder="1" applyAlignment="1" applyProtection="1">
      <alignment horizontal="left" wrapText="1"/>
    </xf>
    <xf numFmtId="49" fontId="3" fillId="4" borderId="7" xfId="0" applyNumberFormat="1" applyFont="1" applyFill="1" applyBorder="1" applyAlignment="1" applyProtection="1">
      <alignment horizontal="left" wrapText="1"/>
    </xf>
    <xf numFmtId="4" fontId="2" fillId="5" borderId="3" xfId="0" applyNumberFormat="1" applyFont="1" applyFill="1" applyBorder="1" applyProtection="1"/>
    <xf numFmtId="49" fontId="3" fillId="4" borderId="1" xfId="0" applyNumberFormat="1" applyFont="1" applyFill="1" applyBorder="1" applyProtection="1"/>
    <xf numFmtId="10" fontId="2" fillId="0" borderId="4" xfId="0" quotePrefix="1" applyNumberFormat="1" applyFont="1" applyBorder="1" applyProtection="1"/>
    <xf numFmtId="49" fontId="2" fillId="4" borderId="2" xfId="0" applyNumberFormat="1" applyFont="1" applyFill="1" applyBorder="1" applyProtection="1"/>
    <xf numFmtId="4" fontId="2" fillId="5" borderId="2" xfId="0" applyNumberFormat="1" applyFont="1" applyFill="1" applyBorder="1" applyProtection="1"/>
    <xf numFmtId="4" fontId="3" fillId="4" borderId="1" xfId="0" applyNumberFormat="1" applyFont="1" applyFill="1" applyBorder="1" applyProtection="1"/>
    <xf numFmtId="49" fontId="3" fillId="4" borderId="1" xfId="0" applyNumberFormat="1" applyFont="1" applyFill="1" applyBorder="1" applyAlignment="1" applyProtection="1">
      <alignment horizontal="left"/>
    </xf>
    <xf numFmtId="49" fontId="3" fillId="4" borderId="6" xfId="0" applyNumberFormat="1" applyFont="1" applyFill="1" applyBorder="1" applyAlignment="1" applyProtection="1">
      <alignment horizontal="left"/>
    </xf>
    <xf numFmtId="49" fontId="3" fillId="4" borderId="7" xfId="0" applyNumberFormat="1" applyFont="1" applyFill="1" applyBorder="1" applyAlignment="1" applyProtection="1">
      <alignment horizontal="left"/>
    </xf>
    <xf numFmtId="49" fontId="3" fillId="4" borderId="5" xfId="0" applyNumberFormat="1" applyFont="1" applyFill="1" applyBorder="1" applyProtection="1"/>
    <xf numFmtId="9" fontId="2" fillId="0" borderId="4" xfId="0" quotePrefix="1" applyNumberFormat="1" applyFont="1" applyBorder="1" applyProtection="1"/>
    <xf numFmtId="4" fontId="3" fillId="4" borderId="5" xfId="0" applyNumberFormat="1" applyFont="1" applyFill="1" applyBorder="1" applyProtection="1"/>
    <xf numFmtId="9" fontId="2" fillId="5" borderId="4" xfId="0" quotePrefix="1" applyNumberFormat="1" applyFont="1" applyFill="1" applyBorder="1" applyProtection="1"/>
    <xf numFmtId="49" fontId="1" fillId="4" borderId="1" xfId="0" applyNumberFormat="1" applyFont="1" applyFill="1" applyBorder="1" applyAlignment="1" applyProtection="1">
      <alignment horizontal="left"/>
    </xf>
    <xf numFmtId="49" fontId="1" fillId="4" borderId="6" xfId="0" applyNumberFormat="1" applyFont="1" applyFill="1" applyBorder="1" applyAlignment="1" applyProtection="1">
      <alignment horizontal="left"/>
    </xf>
    <xf numFmtId="49" fontId="1" fillId="4" borderId="7" xfId="0" applyNumberFormat="1" applyFont="1" applyFill="1" applyBorder="1" applyAlignment="1" applyProtection="1">
      <alignment horizontal="left"/>
    </xf>
    <xf numFmtId="4" fontId="3" fillId="5" borderId="2" xfId="0" applyNumberFormat="1" applyFont="1" applyFill="1" applyBorder="1" applyProtection="1"/>
    <xf numFmtId="49" fontId="0" fillId="0" borderId="0" xfId="0" applyNumberFormat="1" applyProtection="1"/>
    <xf numFmtId="0" fontId="1" fillId="2" borderId="1" xfId="0" applyFont="1" applyFill="1" applyBorder="1" applyAlignment="1" applyProtection="1">
      <alignment horizontal="center" vertical="top"/>
    </xf>
    <xf numFmtId="0" fontId="1" fillId="2" borderId="7" xfId="0" applyFont="1" applyFill="1" applyBorder="1" applyAlignment="1" applyProtection="1">
      <alignment horizontal="center" vertical="top"/>
    </xf>
    <xf numFmtId="0" fontId="1" fillId="2" borderId="0" xfId="0" applyFont="1" applyFill="1" applyProtection="1"/>
    <xf numFmtId="4" fontId="1" fillId="2" borderId="0" xfId="0" applyNumberFormat="1" applyFont="1" applyFill="1" applyProtection="1"/>
    <xf numFmtId="49" fontId="2" fillId="0" borderId="0" xfId="0" applyNumberFormat="1" applyFont="1" applyProtection="1"/>
    <xf numFmtId="4" fontId="2" fillId="0" borderId="0" xfId="0" applyNumberFormat="1" applyFont="1" applyProtection="1"/>
    <xf numFmtId="164" fontId="0" fillId="4" borderId="0" xfId="0" applyNumberFormat="1" applyFill="1" applyProtection="1"/>
    <xf numFmtId="4" fontId="2" fillId="3" borderId="0" xfId="0" applyNumberFormat="1" applyFont="1" applyFill="1" applyProtection="1"/>
    <xf numFmtId="4" fontId="2" fillId="4" borderId="0" xfId="0" applyNumberFormat="1" applyFont="1" applyFill="1" applyProtection="1"/>
    <xf numFmtId="1" fontId="2" fillId="0" borderId="0" xfId="0" applyNumberFormat="1" applyFont="1" applyProtection="1"/>
    <xf numFmtId="4" fontId="0" fillId="4" borderId="0" xfId="0" applyNumberFormat="1" applyFill="1" applyProtection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8</xdr:col>
      <xdr:colOff>121921</xdr:colOff>
      <xdr:row>0</xdr:row>
      <xdr:rowOff>60960</xdr:rowOff>
    </xdr:from>
    <xdr:to>
      <xdr:col>8</xdr:col>
      <xdr:colOff>1234441</xdr:colOff>
      <xdr:row>3</xdr:row>
      <xdr:rowOff>132531</xdr:rowOff>
    </xdr:to>
    <xdr:pic>
      <xdr:nvPicPr>
        <xdr:cNvPr id="2" name="Picture 3">
          <a:extLst>
            <a:ext uri="{FF2B5EF4-FFF2-40B4-BE49-F238E27FC236}">
              <a16:creationId xmlns:a16="http://schemas.microsoft.com/office/drawing/2014/main" id="{017A32BA-58C7-42AA-B958-912C30192E1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51996" y="60960"/>
          <a:ext cx="1112520" cy="662121"/>
        </a:xfrm>
        <a:prstGeom prst="rect">
          <a:avLst/>
        </a:prstGeom>
        <a:noFill/>
      </xdr:spPr>
    </xdr:pic>
    <xdr:clientData/>
  </xdr:twoCellAnchor>
</xdr:wsDr>
</file>

<file path=xl/theme/theme1.xml><?xml version="1.0" encoding="utf-8"?>
<a:theme xmlns:a="http://schemas.openxmlformats.org/drawingml/2006/main" name="Office 2013 - Tema de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A332390-042D-41CD-881A-78291D4A52FB}">
  <dimension ref="A1:I19"/>
  <sheetViews>
    <sheetView tabSelected="1" topLeftCell="B1" workbookViewId="0">
      <selection activeCell="F5" sqref="F5"/>
    </sheetView>
  </sheetViews>
  <sheetFormatPr baseColWidth="10" defaultColWidth="11.44140625" defaultRowHeight="14.4" x14ac:dyDescent="0.3"/>
  <cols>
    <col min="1" max="1" width="28.33203125" style="6" customWidth="1"/>
    <col min="2" max="2" width="12.109375" style="6" bestFit="1" customWidth="1"/>
    <col min="3" max="3" width="57.77734375" style="6" customWidth="1"/>
    <col min="4" max="4" width="18.6640625" style="6" customWidth="1"/>
    <col min="5" max="5" width="27.6640625" style="8" customWidth="1"/>
    <col min="6" max="6" width="18" style="8" bestFit="1" customWidth="1"/>
    <col min="7" max="7" width="22.5546875" style="9" customWidth="1"/>
    <col min="8" max="8" width="19.6640625" style="6" bestFit="1" customWidth="1"/>
    <col min="9" max="9" width="18.6640625" style="8" customWidth="1"/>
    <col min="10" max="10" width="13.88671875" style="6" bestFit="1" customWidth="1"/>
    <col min="11" max="11" width="15.109375" style="6" bestFit="1" customWidth="1"/>
    <col min="12" max="16384" width="11.44140625" style="6"/>
  </cols>
  <sheetData>
    <row r="1" spans="1:9" ht="15" thickBot="1" x14ac:dyDescent="0.35">
      <c r="D1" s="7" t="s">
        <v>0</v>
      </c>
      <c r="H1" s="7" t="s">
        <v>1</v>
      </c>
    </row>
    <row r="2" spans="1:9" ht="15" thickBot="1" x14ac:dyDescent="0.35">
      <c r="A2" s="10" t="s">
        <v>2</v>
      </c>
      <c r="B2" s="11">
        <v>2</v>
      </c>
    </row>
    <row r="3" spans="1:9" ht="15" customHeight="1" thickBot="1" x14ac:dyDescent="0.35">
      <c r="A3" s="12" t="s">
        <v>3</v>
      </c>
      <c r="B3" s="13"/>
      <c r="C3" s="14"/>
      <c r="D3" s="15">
        <f>SUM(G:G)</f>
        <v>293394.01</v>
      </c>
      <c r="E3" s="12" t="s">
        <v>4</v>
      </c>
      <c r="F3" s="13"/>
      <c r="G3" s="14"/>
      <c r="H3" s="15">
        <f>SUM(I:I)</f>
        <v>0</v>
      </c>
    </row>
    <row r="4" spans="1:9" ht="15" customHeight="1" thickBot="1" x14ac:dyDescent="0.35">
      <c r="A4" s="16" t="s">
        <v>5</v>
      </c>
      <c r="B4" s="17">
        <v>0.06</v>
      </c>
      <c r="C4" s="18" t="s">
        <v>6</v>
      </c>
      <c r="D4" s="19">
        <f>ROUND($D$3*B4,2)</f>
        <v>17603.64</v>
      </c>
      <c r="E4" s="20" t="s">
        <v>7</v>
      </c>
      <c r="F4" s="2"/>
      <c r="G4" s="18" t="s">
        <v>6</v>
      </c>
      <c r="H4" s="19">
        <f>ROUND($H$3*F4,2)</f>
        <v>0</v>
      </c>
    </row>
    <row r="5" spans="1:9" ht="15" thickBot="1" x14ac:dyDescent="0.35">
      <c r="A5" s="16" t="s">
        <v>8</v>
      </c>
      <c r="B5" s="17">
        <v>0.09</v>
      </c>
      <c r="C5" s="18" t="s">
        <v>9</v>
      </c>
      <c r="D5" s="19">
        <f>ROUND($D$3*B5,2)</f>
        <v>26405.46</v>
      </c>
      <c r="E5" s="20" t="s">
        <v>10</v>
      </c>
      <c r="F5" s="2"/>
      <c r="G5" s="18" t="s">
        <v>9</v>
      </c>
      <c r="H5" s="19">
        <f>ROUND($H$3*F5,2)</f>
        <v>0</v>
      </c>
    </row>
    <row r="6" spans="1:9" ht="15" thickBot="1" x14ac:dyDescent="0.35">
      <c r="A6" s="21" t="s">
        <v>11</v>
      </c>
      <c r="B6" s="22"/>
      <c r="C6" s="23"/>
      <c r="D6" s="19">
        <f>SUM(D3,D4,D5)</f>
        <v>337403.11000000004</v>
      </c>
      <c r="E6" s="21" t="s">
        <v>12</v>
      </c>
      <c r="F6" s="22"/>
      <c r="G6" s="23"/>
      <c r="H6" s="19">
        <f>SUM(H3,H4,H5)</f>
        <v>0</v>
      </c>
    </row>
    <row r="7" spans="1:9" ht="15" thickBot="1" x14ac:dyDescent="0.35">
      <c r="A7" s="24" t="s">
        <v>13</v>
      </c>
      <c r="B7" s="25">
        <v>0.21</v>
      </c>
      <c r="C7" s="18" t="s">
        <v>14</v>
      </c>
      <c r="D7" s="19">
        <f>ROUND($D$6*B7,2)</f>
        <v>70854.649999999994</v>
      </c>
      <c r="E7" s="26" t="s">
        <v>13</v>
      </c>
      <c r="F7" s="27">
        <f>B7</f>
        <v>0.21</v>
      </c>
      <c r="G7" s="18" t="s">
        <v>14</v>
      </c>
      <c r="H7" s="19">
        <f>ROUND($H$6*F7,2)</f>
        <v>0</v>
      </c>
    </row>
    <row r="8" spans="1:9" ht="15" thickBot="1" x14ac:dyDescent="0.35">
      <c r="A8" s="28" t="s">
        <v>15</v>
      </c>
      <c r="B8" s="29"/>
      <c r="C8" s="30"/>
      <c r="D8" s="31">
        <f>SUM(D6:D7)</f>
        <v>408257.76</v>
      </c>
      <c r="E8" s="28" t="s">
        <v>16</v>
      </c>
      <c r="F8" s="29"/>
      <c r="G8" s="30"/>
      <c r="H8" s="31">
        <f>SUM(H6:H7)</f>
        <v>0</v>
      </c>
    </row>
    <row r="9" spans="1:9" ht="15" thickBot="1" x14ac:dyDescent="0.35"/>
    <row r="10" spans="1:9" ht="15" thickBot="1" x14ac:dyDescent="0.35">
      <c r="A10" s="32"/>
      <c r="F10" s="33" t="s">
        <v>17</v>
      </c>
      <c r="G10" s="34"/>
      <c r="H10" s="33" t="s">
        <v>18</v>
      </c>
      <c r="I10" s="34"/>
    </row>
    <row r="11" spans="1:9" x14ac:dyDescent="0.3">
      <c r="A11" s="35" t="s">
        <v>19</v>
      </c>
      <c r="B11" s="35" t="s">
        <v>20</v>
      </c>
      <c r="C11" s="35" t="s">
        <v>21</v>
      </c>
      <c r="D11" s="35" t="s">
        <v>22</v>
      </c>
      <c r="E11" s="36" t="s">
        <v>23</v>
      </c>
      <c r="F11" s="36" t="s">
        <v>24</v>
      </c>
      <c r="G11" s="35" t="s">
        <v>25</v>
      </c>
      <c r="H11" s="35" t="s">
        <v>26</v>
      </c>
      <c r="I11" s="35" t="s">
        <v>27</v>
      </c>
    </row>
    <row r="12" spans="1:9" x14ac:dyDescent="0.3">
      <c r="A12" s="37" t="s">
        <v>28</v>
      </c>
      <c r="B12" s="37"/>
      <c r="C12" s="37" t="s">
        <v>33</v>
      </c>
      <c r="D12" s="37"/>
      <c r="E12" s="38"/>
      <c r="F12" s="38"/>
      <c r="G12" s="39"/>
      <c r="H12" s="40"/>
      <c r="I12" s="41"/>
    </row>
    <row r="13" spans="1:9" x14ac:dyDescent="0.3">
      <c r="A13" s="37" t="s">
        <v>29</v>
      </c>
      <c r="B13" s="37"/>
      <c r="C13" s="37" t="s">
        <v>34</v>
      </c>
      <c r="D13" s="37"/>
      <c r="E13" s="38"/>
      <c r="F13" s="38"/>
      <c r="G13" s="39"/>
      <c r="H13" s="40"/>
      <c r="I13" s="41"/>
    </row>
    <row r="14" spans="1:9" x14ac:dyDescent="0.3">
      <c r="A14" s="37"/>
      <c r="B14" s="37" t="s">
        <v>35</v>
      </c>
      <c r="C14" s="37" t="s">
        <v>43</v>
      </c>
      <c r="D14" s="42" t="s">
        <v>36</v>
      </c>
      <c r="E14" s="38">
        <v>12</v>
      </c>
      <c r="F14" s="38">
        <v>6145.44</v>
      </c>
      <c r="G14" s="43">
        <f t="shared" ref="G14:G19" si="0">ROUND(E14*F14,2)</f>
        <v>73745.279999999999</v>
      </c>
      <c r="H14" s="3"/>
      <c r="I14" s="41">
        <f t="shared" ref="I14:I19" si="1">ROUND(E14*H14,2)</f>
        <v>0</v>
      </c>
    </row>
    <row r="15" spans="1:9" x14ac:dyDescent="0.3">
      <c r="A15" s="37"/>
      <c r="B15" s="37" t="s">
        <v>37</v>
      </c>
      <c r="C15" s="37" t="s">
        <v>45</v>
      </c>
      <c r="D15" s="42" t="s">
        <v>36</v>
      </c>
      <c r="E15" s="38">
        <v>6</v>
      </c>
      <c r="F15" s="38">
        <v>7090.1809999999996</v>
      </c>
      <c r="G15" s="43">
        <f t="shared" si="0"/>
        <v>42541.09</v>
      </c>
      <c r="H15" s="3"/>
      <c r="I15" s="41">
        <f t="shared" si="1"/>
        <v>0</v>
      </c>
    </row>
    <row r="16" spans="1:9" x14ac:dyDescent="0.3">
      <c r="A16" s="37"/>
      <c r="B16" s="37" t="s">
        <v>38</v>
      </c>
      <c r="C16" s="37" t="s">
        <v>44</v>
      </c>
      <c r="D16" s="42" t="s">
        <v>36</v>
      </c>
      <c r="E16" s="38">
        <v>12</v>
      </c>
      <c r="F16" s="38">
        <v>6145.44</v>
      </c>
      <c r="G16" s="43">
        <f t="shared" si="0"/>
        <v>73745.279999999999</v>
      </c>
      <c r="H16" s="3"/>
      <c r="I16" s="41">
        <f t="shared" si="1"/>
        <v>0</v>
      </c>
    </row>
    <row r="17" spans="1:9" x14ac:dyDescent="0.3">
      <c r="A17" s="37"/>
      <c r="B17" s="37" t="s">
        <v>39</v>
      </c>
      <c r="C17" s="37" t="s">
        <v>46</v>
      </c>
      <c r="D17" s="42" t="s">
        <v>36</v>
      </c>
      <c r="E17" s="38">
        <v>12</v>
      </c>
      <c r="F17" s="38">
        <v>3337.98</v>
      </c>
      <c r="G17" s="43">
        <f t="shared" si="0"/>
        <v>40055.760000000002</v>
      </c>
      <c r="H17" s="3"/>
      <c r="I17" s="41">
        <f t="shared" si="1"/>
        <v>0</v>
      </c>
    </row>
    <row r="18" spans="1:9" x14ac:dyDescent="0.3">
      <c r="A18" s="37"/>
      <c r="B18" s="37" t="s">
        <v>40</v>
      </c>
      <c r="C18" s="37" t="s">
        <v>46</v>
      </c>
      <c r="D18" s="42" t="s">
        <v>36</v>
      </c>
      <c r="E18" s="38">
        <v>12</v>
      </c>
      <c r="F18" s="38">
        <v>3337.98</v>
      </c>
      <c r="G18" s="43">
        <f t="shared" si="0"/>
        <v>40055.760000000002</v>
      </c>
      <c r="H18" s="3"/>
      <c r="I18" s="41">
        <f t="shared" si="1"/>
        <v>0</v>
      </c>
    </row>
    <row r="19" spans="1:9" x14ac:dyDescent="0.3">
      <c r="A19" s="37"/>
      <c r="B19" s="37" t="s">
        <v>41</v>
      </c>
      <c r="C19" s="37" t="s">
        <v>42</v>
      </c>
      <c r="D19" s="42" t="s">
        <v>36</v>
      </c>
      <c r="E19" s="38">
        <v>12</v>
      </c>
      <c r="F19" s="38">
        <v>1937.57</v>
      </c>
      <c r="G19" s="43">
        <f t="shared" si="0"/>
        <v>23250.84</v>
      </c>
      <c r="H19" s="3"/>
      <c r="I19" s="41">
        <f t="shared" si="1"/>
        <v>0</v>
      </c>
    </row>
  </sheetData>
  <sheetProtection sheet="1" selectLockedCells="1"/>
  <mergeCells count="8">
    <mergeCell ref="F10:G10"/>
    <mergeCell ref="H10:I10"/>
    <mergeCell ref="A3:C3"/>
    <mergeCell ref="E3:G3"/>
    <mergeCell ref="A6:C6"/>
    <mergeCell ref="E6:G6"/>
    <mergeCell ref="A8:C8"/>
    <mergeCell ref="E8:G8"/>
  </mergeCells>
  <pageMargins left="0.7" right="0.7" top="0.75" bottom="0.75" header="0.3" footer="0.3"/>
  <pageSetup paperSize="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E77AA8-9919-447D-9527-DC07F36DCA21}">
  <dimension ref="A1:B3"/>
  <sheetViews>
    <sheetView workbookViewId="0">
      <selection activeCell="B7" sqref="B7"/>
    </sheetView>
  </sheetViews>
  <sheetFormatPr baseColWidth="10" defaultColWidth="11.44140625" defaultRowHeight="14.4" x14ac:dyDescent="0.3"/>
  <cols>
    <col min="2" max="2" width="67.6640625" customWidth="1"/>
  </cols>
  <sheetData>
    <row r="1" spans="1:2" ht="15" thickBot="1" x14ac:dyDescent="0.35">
      <c r="B1" s="1" t="s">
        <v>30</v>
      </c>
    </row>
    <row r="2" spans="1:2" ht="15" thickBot="1" x14ac:dyDescent="0.35">
      <c r="A2" s="4"/>
      <c r="B2" s="1" t="s">
        <v>31</v>
      </c>
    </row>
    <row r="3" spans="1:2" ht="15" thickBot="1" x14ac:dyDescent="0.35">
      <c r="A3" s="5"/>
      <c r="B3" s="1" t="s">
        <v>32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CERTO</vt:lpstr>
      <vt:lpstr>Glosario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2025-04-02T08:15:03Z</dcterms:created>
  <dcterms:modified xsi:type="dcterms:W3CDTF">2025-06-02T06:56:45Z</dcterms:modified>
  <cp:category/>
  <cp:contentStatus/>
</cp:coreProperties>
</file>