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Area Sistemas de Informacion\Gestion\GESTIÓN ACTI\Solicitudes\6000012076\"/>
    </mc:Choice>
  </mc:AlternateContent>
  <xr:revisionPtr revIDLastSave="0" documentId="8_{8DB34EBD-4AAD-44C8-AFAB-3D7699F846D1}" xr6:coauthVersionLast="47" xr6:coauthVersionMax="47" xr10:uidLastSave="{00000000-0000-0000-0000-000000000000}"/>
  <workbookProtection workbookAlgorithmName="SHA-512" workbookHashValue="5DpvY/wmbwL2gtE2tHH/8oixTaF7hc3ZsOSJ8UuTgk4e/eJ+xPgIPhGLvvAGvLA5rzuwdwI34CUJrB5hefqWhw==" workbookSaltValue="7OuAbFHPIOzajPujgvkIFw==" workbookSpinCount="100000" lockStructure="1"/>
  <bookViews>
    <workbookView xWindow="22930" yWindow="-110" windowWidth="23260" windowHeight="1258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0" i="1"/>
  <c r="I62" i="1"/>
  <c r="I63" i="1"/>
  <c r="I64" i="1"/>
  <c r="I65" i="1"/>
  <c r="I66" i="1"/>
  <c r="I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0" i="1"/>
  <c r="G62" i="1"/>
  <c r="G63" i="1"/>
  <c r="G64" i="1"/>
  <c r="G65" i="1"/>
  <c r="G66" i="1"/>
  <c r="G14" i="1"/>
  <c r="F7" i="1" l="1"/>
  <c r="H3" i="1" l="1"/>
  <c r="D3" i="1"/>
  <c r="D4" i="1" s="1"/>
  <c r="H5" i="1" l="1"/>
  <c r="H4" i="1"/>
  <c r="D5" i="1"/>
  <c r="D6" i="1" s="1"/>
  <c r="D7" i="1" s="1"/>
  <c r="D8" i="1" s="1"/>
  <c r="H6" i="1" l="1"/>
  <c r="H7" i="1" s="1"/>
  <c r="H8" i="1" s="1"/>
</calcChain>
</file>

<file path=xl/sharedStrings.xml><?xml version="1.0" encoding="utf-8"?>
<sst xmlns="http://schemas.openxmlformats.org/spreadsheetml/2006/main" count="200" uniqueCount="147">
  <si>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</si>
  <si>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</si>
  <si>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</si>
  <si>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</si>
  <si>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</si>
  <si>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</si>
  <si>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</si>
  <si>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</si>
  <si>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</si>
  <si>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</si>
  <si>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</si>
  <si>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</si>
  <si>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</si>
  <si>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</si>
  <si>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</si>
  <si>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</si>
  <si>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</si>
  <si>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</si>
  <si>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</si>
  <si>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</si>
  <si>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</si>
  <si>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</si>
  <si>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</si>
  <si>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</si>
  <si>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</si>
  <si>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</si>
  <si>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</si>
  <si>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</si>
  <si>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</si>
  <si>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</si>
  <si>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</si>
  <si>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</si>
  <si>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</si>
  <si>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</si>
  <si>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T</t>
  </si>
  <si>
    <t>C1</t>
  </si>
  <si>
    <t>UC01</t>
  </si>
  <si>
    <t>UC02</t>
  </si>
  <si>
    <t>UC03</t>
  </si>
  <si>
    <t>UC04</t>
  </si>
  <si>
    <t>UC05</t>
  </si>
  <si>
    <t>UC06</t>
  </si>
  <si>
    <t>UC07</t>
  </si>
  <si>
    <t>UC08</t>
  </si>
  <si>
    <t>UC09</t>
  </si>
  <si>
    <t>UC10</t>
  </si>
  <si>
    <t>UC11</t>
  </si>
  <si>
    <t>UC12</t>
  </si>
  <si>
    <t>UC13</t>
  </si>
  <si>
    <t>UC14</t>
  </si>
  <si>
    <t>UC15</t>
  </si>
  <si>
    <t>ud</t>
  </si>
  <si>
    <t>ASISTENCIA EN ESTACIÓN</t>
  </si>
  <si>
    <t>1.3</t>
  </si>
  <si>
    <t>REPARACIÓN CON PRESENCIA FÍSICA EN ESTACIÓN/RECINTO</t>
  </si>
  <si>
    <t>UC16</t>
  </si>
  <si>
    <t>UC17</t>
  </si>
  <si>
    <t>UC18</t>
  </si>
  <si>
    <t>UC19</t>
  </si>
  <si>
    <t>UC20</t>
  </si>
  <si>
    <t>UC21</t>
  </si>
  <si>
    <t>UC22</t>
  </si>
  <si>
    <t>UC23</t>
  </si>
  <si>
    <t>UC24</t>
  </si>
  <si>
    <t>UC25</t>
  </si>
  <si>
    <t>h</t>
  </si>
  <si>
    <t>REPARACIONES MEGAFONÍA VISATEL Y CCTV ANDÉN</t>
  </si>
  <si>
    <t>REPARACIONES MEGAFONÍA VISATEL</t>
  </si>
  <si>
    <t>Bastidor ABP-54/333 S</t>
  </si>
  <si>
    <t>Bastidor ABP-54/954</t>
  </si>
  <si>
    <t>Tarjeta MCU Audio</t>
  </si>
  <si>
    <t>Tarjeta 533-001b MCU-948</t>
  </si>
  <si>
    <t>Tarjeta 533-001b MCU-948 actualización a MCU-1309</t>
  </si>
  <si>
    <t>Tarjeta 533-001b MCU-1309</t>
  </si>
  <si>
    <t>Tarjeta 533-001b MCU-1309T</t>
  </si>
  <si>
    <t>Tarjeta 533-001b MCU-1484</t>
  </si>
  <si>
    <t>Tarjeta SDM-333</t>
  </si>
  <si>
    <t>Tarjeta 333-003a V-3 SDM-954</t>
  </si>
  <si>
    <t>Tarjeta 333-003a V-4 SDM-1309</t>
  </si>
  <si>
    <t>Tarjeta SDA-333</t>
  </si>
  <si>
    <t>Tarjeta 948-003a V-1 SDA-948</t>
  </si>
  <si>
    <t>Tarjeta 948-003b V-2 SDA-1309</t>
  </si>
  <si>
    <t>Tarjeta Salida Audio MA-64</t>
  </si>
  <si>
    <t>Tarjeta 948-002a V-1 MA-948</t>
  </si>
  <si>
    <t>Tarjeta STV-8000</t>
  </si>
  <si>
    <t>Tarjeta STV-8333</t>
  </si>
  <si>
    <t>Tarjeta 176-005b V-2 STV-1484</t>
  </si>
  <si>
    <t>Tarjeta LNA-22/S</t>
  </si>
  <si>
    <t>Tarjeta LNA-22/D</t>
  </si>
  <si>
    <t>Placa 1339-01b IVIP-1339</t>
  </si>
  <si>
    <t>Tarjeta 1339-01b V4 IVIP-1603</t>
  </si>
  <si>
    <t>Tarjeta 1339-01b ETH-1430</t>
  </si>
  <si>
    <t>Monitor Supervisión VT-09840</t>
  </si>
  <si>
    <t>MUX-Módem 19" VT-09829</t>
  </si>
  <si>
    <t>MUX-Módem 19" VT-09829/48</t>
  </si>
  <si>
    <t>Amplificador 10W AR-10</t>
  </si>
  <si>
    <t>Amplificador 60W AR-60</t>
  </si>
  <si>
    <t>Amplificador 10W AR-10/485</t>
  </si>
  <si>
    <t>Amplificador 60W AR-60/485</t>
  </si>
  <si>
    <t>Amplificador 60W AR-60EQ</t>
  </si>
  <si>
    <t>Amplificador 120W AR-120EQ</t>
  </si>
  <si>
    <t>AMPLIFICADOR 60W AR-60/422</t>
  </si>
  <si>
    <t>AMPLIFICADOR 120W AR-120/422</t>
  </si>
  <si>
    <t>Pupitre PM-200</t>
  </si>
  <si>
    <t>Pupitre PM-202</t>
  </si>
  <si>
    <t>Pupitre Rack 19" 2U PMR219</t>
  </si>
  <si>
    <t>Micrófono FOX Modelo 2279</t>
  </si>
  <si>
    <t>Tarjeta 176-002a PM-204</t>
  </si>
  <si>
    <t>Pupitre Micro Andén PM-204</t>
  </si>
  <si>
    <t>Teclado VT-31303R V-1</t>
  </si>
  <si>
    <t>Teclado TP-160</t>
  </si>
  <si>
    <t>Fuente BP-54 +/- 15 V 5 V 3U</t>
  </si>
  <si>
    <t>Control Apeaderos SMI-192</t>
  </si>
  <si>
    <t>UC26</t>
  </si>
  <si>
    <t>UC27</t>
  </si>
  <si>
    <t>UC28</t>
  </si>
  <si>
    <t>UC29</t>
  </si>
  <si>
    <t>UC30</t>
  </si>
  <si>
    <t>UC31</t>
  </si>
  <si>
    <t>UC32</t>
  </si>
  <si>
    <t>UC33</t>
  </si>
  <si>
    <t>UC34</t>
  </si>
  <si>
    <t>UC35</t>
  </si>
  <si>
    <t>UC36</t>
  </si>
  <si>
    <t>UC37</t>
  </si>
  <si>
    <t>UC38</t>
  </si>
  <si>
    <t>UC39</t>
  </si>
  <si>
    <t>UC40</t>
  </si>
  <si>
    <t>UC41</t>
  </si>
  <si>
    <t>UC42</t>
  </si>
  <si>
    <t>UC43</t>
  </si>
  <si>
    <t>UC44</t>
  </si>
  <si>
    <t>UC45</t>
  </si>
  <si>
    <t>REPARACIONES CCTV ANDEN</t>
  </si>
  <si>
    <t>CAMARA DE VIDEO IP CCTV ANDEN (Cámara IP AXIS M3046–V)</t>
  </si>
  <si>
    <t>MONITOR 24" CCTV ANDEN (Monitor NEOVO SC-24AH)</t>
  </si>
  <si>
    <t>CONVERSOR HDMI TX CCTV ANDEN (Conversor HDMI-HDBaseT)</t>
  </si>
  <si>
    <t>CONVERSOR HDMI RX CCTV ANDEN (Conversor HDMI-HDBaseT)</t>
  </si>
  <si>
    <t>CONVERSOR HDMI 150M CCTV ANDEN (Conversor HDMI-HDBaseT)</t>
  </si>
  <si>
    <t>UC46</t>
  </si>
  <si>
    <t>UC47</t>
  </si>
  <si>
    <t>UC48</t>
  </si>
  <si>
    <t>UC49</t>
  </si>
  <si>
    <t>UC50</t>
  </si>
  <si>
    <t>UC51</t>
  </si>
  <si>
    <r>
      <t>La columna "</t>
    </r>
    <r>
      <rPr>
        <b/>
        <i/>
        <sz val="11"/>
        <color theme="1"/>
        <rFont val="Calibri"/>
        <family val="2"/>
        <scheme val="minor"/>
      </rPr>
      <t>Precio Un Ofertante</t>
    </r>
    <r>
      <rPr>
        <i/>
        <sz val="11"/>
        <color theme="1"/>
        <rFont val="Calibri"/>
        <family val="2"/>
        <scheme val="minor"/>
      </rPr>
      <t>" debe rellenarse empleando únicamente 2 decimales y en ningún caso podrá superar el valor indicado en "</t>
    </r>
    <r>
      <rPr>
        <b/>
        <i/>
        <sz val="11"/>
        <color theme="1"/>
        <rFont val="Calibri"/>
        <family val="2"/>
        <scheme val="minor"/>
      </rPr>
      <t>Precio Un Licitación</t>
    </r>
    <r>
      <rPr>
        <i/>
        <sz val="11"/>
        <color theme="1"/>
        <rFont val="Calibri"/>
        <family val="2"/>
        <scheme val="minor"/>
      </rPr>
      <t>"</t>
    </r>
  </si>
  <si>
    <r>
      <t xml:space="preserve">Cualquier importe no aceptado se indicará con un sombreado en ROJO. El importe correspondiente deberá ser CORREGIDO. En caso contrario la oferta será </t>
    </r>
    <r>
      <rPr>
        <b/>
        <i/>
        <sz val="11"/>
        <color theme="1"/>
        <rFont val="Calibri"/>
        <family val="2"/>
        <scheme val="minor"/>
      </rPr>
      <t>DESESTIMADA</t>
    </r>
    <r>
      <rPr>
        <i/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</si>
</sst>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0" fontId="2" fillId="2" borderId="0" xfId="0" applyFont="1" applyFill="1" applyAlignment="1">
      <alignment horizontal="left" vertical="top"/>
    </xf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5" fillId="0" borderId="0" xfId="0" applyFont="1"/>
    <xf numFmtId="4" fontId="3" fillId="3" borderId="0" xfId="0" applyNumberFormat="1" applyFont="1" applyFill="1" applyProtection="1">
      <protection locked="0"/>
    </xf>
    <xf numFmtId="4" fontId="0" fillId="4" borderId="0" xfId="0" applyNumberFormat="1" applyFill="1" applyProtection="1">
      <protection locked="0"/>
    </xf>
    <xf numFmtId="10" fontId="3" fillId="3" borderId="4" xfId="0" quotePrefix="1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0" fontId="6" fillId="6" borderId="0" xfId="0" applyFont="1" applyFill="1"/>
    <xf numFmtId="49" fontId="5" fillId="0" borderId="0" xfId="0" applyNumberFormat="1" applyFont="1"/>
    <xf numFmtId="1" fontId="0" fillId="0" borderId="0" xfId="0" applyNumberFormat="1"/>
    <xf numFmtId="4" fontId="0" fillId="4" borderId="0" xfId="0" applyNumberFormat="1" applyFill="1"/>
    <xf numFmtId="4" fontId="0" fillId="3" borderId="0" xfId="0" applyNumberFormat="1" applyFill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66"/>
  <sheetViews>
    <sheetView tabSelected="1" zoomScaleNormal="100" workbookViewId="0"/>
  </sheetViews>
  <sheetFormatPr baseColWidth="10" defaultColWidth="11.453125" defaultRowHeight="14.5" x14ac:dyDescent="0.35"/>
  <cols>
    <col min="1" max="1" width="28.26953125" customWidth="1"/>
    <col min="2" max="2" width="12.1796875" bestFit="1" customWidth="1"/>
    <col min="3" max="3" width="70.81640625" customWidth="1"/>
    <col min="4" max="4" width="18.7265625" customWidth="1"/>
    <col min="5" max="5" width="27.7265625" style="2" customWidth="1"/>
    <col min="6" max="6" width="18" style="2" bestFit="1" customWidth="1"/>
    <col min="7" max="7" width="22.54296875" style="3" customWidth="1"/>
    <col min="8" max="8" width="19.7265625" bestFit="1" customWidth="1"/>
    <col min="9" max="9" width="18.7265625" style="2" customWidth="1"/>
    <col min="10" max="10" width="13.81640625" bestFit="1" customWidth="1"/>
    <col min="11" max="11" width="15.1796875" bestFit="1" customWidth="1"/>
  </cols>
  <sheetData>
    <row r="1" spans="1:11" ht="15" thickBot="1" x14ac:dyDescent="0.4">
      <c r="D1" s="5" t="s">
        <v>0</v>
      </c>
      <c r="H1" s="5" t="s">
        <v>1</v>
      </c>
    </row>
    <row r="2" spans="1:11" ht="15" thickBot="1" x14ac:dyDescent="0.4">
      <c r="A2" s="6" t="s">
        <v>2</v>
      </c>
      <c r="B2" s="7">
        <v>2</v>
      </c>
    </row>
    <row r="3" spans="1:11" ht="15" customHeight="1" thickBot="1" x14ac:dyDescent="0.4">
      <c r="A3" s="34" t="s">
        <v>3</v>
      </c>
      <c r="B3" s="35"/>
      <c r="C3" s="36"/>
      <c r="D3" s="8">
        <f>SUM(G:G)</f>
        <v>258655.86000000002</v>
      </c>
      <c r="E3" s="34" t="s">
        <v>4</v>
      </c>
      <c r="F3" s="35"/>
      <c r="G3" s="36"/>
      <c r="H3" s="8">
        <f>SUM(I:I)</f>
        <v>0</v>
      </c>
    </row>
    <row r="4" spans="1:11" ht="15" customHeight="1" thickBot="1" x14ac:dyDescent="0.4">
      <c r="A4" s="9" t="s">
        <v>5</v>
      </c>
      <c r="B4" s="10">
        <v>0.06</v>
      </c>
      <c r="C4" s="11" t="s">
        <v>6</v>
      </c>
      <c r="D4" s="12">
        <f>ROUND($D$3*B4,2)</f>
        <v>15519.35</v>
      </c>
      <c r="E4" s="13" t="s">
        <v>7</v>
      </c>
      <c r="F4" s="25"/>
      <c r="G4" s="11" t="s">
        <v>6</v>
      </c>
      <c r="H4" s="12">
        <f>ROUND($H$3*F4,2)</f>
        <v>0</v>
      </c>
    </row>
    <row r="5" spans="1:11" ht="15" thickBot="1" x14ac:dyDescent="0.4">
      <c r="A5" s="9" t="s">
        <v>8</v>
      </c>
      <c r="B5" s="10">
        <v>0.09</v>
      </c>
      <c r="C5" s="11" t="s">
        <v>9</v>
      </c>
      <c r="D5" s="12">
        <f>ROUND($D$3*B5,2)</f>
        <v>23279.03</v>
      </c>
      <c r="E5" s="13" t="s">
        <v>10</v>
      </c>
      <c r="F5" s="25"/>
      <c r="G5" s="11" t="s">
        <v>9</v>
      </c>
      <c r="H5" s="12">
        <f>ROUND($H$3*F5,2)</f>
        <v>0</v>
      </c>
    </row>
    <row r="6" spans="1:11" ht="15" thickBot="1" x14ac:dyDescent="0.4">
      <c r="A6" s="37" t="s">
        <v>11</v>
      </c>
      <c r="B6" s="38"/>
      <c r="C6" s="39"/>
      <c r="D6" s="12">
        <f>SUM(D3,D4,D5)</f>
        <v>297454.24</v>
      </c>
      <c r="E6" s="37" t="s">
        <v>12</v>
      </c>
      <c r="F6" s="38"/>
      <c r="G6" s="39"/>
      <c r="H6" s="12">
        <f>SUM(H3,H4,H5)</f>
        <v>0</v>
      </c>
    </row>
    <row r="7" spans="1:11" ht="15" thickBot="1" x14ac:dyDescent="0.4">
      <c r="A7" s="14" t="s">
        <v>13</v>
      </c>
      <c r="B7" s="15">
        <v>0.21</v>
      </c>
      <c r="C7" s="11" t="s">
        <v>14</v>
      </c>
      <c r="D7" s="12">
        <f>ROUND($D$6*B7,2)</f>
        <v>62465.39</v>
      </c>
      <c r="E7" s="16" t="s">
        <v>13</v>
      </c>
      <c r="F7" s="17">
        <f>B7</f>
        <v>0.21</v>
      </c>
      <c r="G7" s="11" t="s">
        <v>14</v>
      </c>
      <c r="H7" s="12">
        <f>ROUND($H$6*F7,2)</f>
        <v>0</v>
      </c>
    </row>
    <row r="8" spans="1:11" ht="15" thickBot="1" x14ac:dyDescent="0.4">
      <c r="A8" s="40" t="s">
        <v>15</v>
      </c>
      <c r="B8" s="41"/>
      <c r="C8" s="42"/>
      <c r="D8" s="18">
        <f>SUM(D6:D7)</f>
        <v>359919.63</v>
      </c>
      <c r="E8" s="40" t="s">
        <v>16</v>
      </c>
      <c r="F8" s="41"/>
      <c r="G8" s="42"/>
      <c r="H8" s="18">
        <f>SUM(H6:H7)</f>
        <v>0</v>
      </c>
    </row>
    <row r="9" spans="1:11" ht="15" thickBot="1" x14ac:dyDescent="0.4"/>
    <row r="10" spans="1:11" ht="15" thickBot="1" x14ac:dyDescent="0.4">
      <c r="A10" s="19"/>
      <c r="F10" s="32" t="s">
        <v>17</v>
      </c>
      <c r="G10" s="33"/>
      <c r="H10" s="32" t="s">
        <v>18</v>
      </c>
      <c r="I10" s="33"/>
    </row>
    <row r="11" spans="1:11" x14ac:dyDescent="0.35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11" s="4" customFormat="1" x14ac:dyDescent="0.35">
      <c r="A12" s="28" t="s">
        <v>28</v>
      </c>
      <c r="B12" s="28" t="s">
        <v>34</v>
      </c>
      <c r="C12" s="28" t="s">
        <v>66</v>
      </c>
      <c r="D12" s="29"/>
      <c r="E12" s="2"/>
      <c r="F12" s="2"/>
      <c r="G12" s="2"/>
      <c r="H12" s="2"/>
      <c r="I12" s="2"/>
    </row>
    <row r="13" spans="1:11" s="4" customFormat="1" x14ac:dyDescent="0.35">
      <c r="A13" s="28" t="s">
        <v>29</v>
      </c>
      <c r="B13" s="28" t="s">
        <v>35</v>
      </c>
      <c r="C13" s="28" t="s">
        <v>67</v>
      </c>
      <c r="D13" s="29"/>
      <c r="E13" s="2"/>
      <c r="F13" s="2"/>
      <c r="G13" s="2"/>
      <c r="H13" s="2"/>
      <c r="I13" s="2"/>
    </row>
    <row r="14" spans="1:11" s="4" customFormat="1" x14ac:dyDescent="0.35">
      <c r="A14" s="19"/>
      <c r="B14" s="19" t="s">
        <v>36</v>
      </c>
      <c r="C14" s="19" t="s">
        <v>68</v>
      </c>
      <c r="D14" s="29" t="s">
        <v>51</v>
      </c>
      <c r="E14" s="2">
        <v>6</v>
      </c>
      <c r="F14" s="2">
        <v>199.2</v>
      </c>
      <c r="G14" s="30">
        <f>E14*F14</f>
        <v>1195.1999999999998</v>
      </c>
      <c r="H14" s="31"/>
      <c r="I14" s="30">
        <f>E14*H14</f>
        <v>0</v>
      </c>
      <c r="K14" s="26"/>
    </row>
    <row r="15" spans="1:11" s="4" customFormat="1" x14ac:dyDescent="0.35">
      <c r="A15" s="19"/>
      <c r="B15" s="19" t="s">
        <v>37</v>
      </c>
      <c r="C15" s="19" t="s">
        <v>69</v>
      </c>
      <c r="D15" s="29" t="s">
        <v>51</v>
      </c>
      <c r="E15" s="2">
        <v>6</v>
      </c>
      <c r="F15" s="2">
        <v>199.2</v>
      </c>
      <c r="G15" s="30">
        <f t="shared" ref="G15:G66" si="0">E15*F15</f>
        <v>1195.1999999999998</v>
      </c>
      <c r="H15" s="31"/>
      <c r="I15" s="30">
        <f t="shared" ref="I15:I66" si="1">E15*H15</f>
        <v>0</v>
      </c>
      <c r="K15" s="26"/>
    </row>
    <row r="16" spans="1:11" s="4" customFormat="1" x14ac:dyDescent="0.35">
      <c r="A16" s="19"/>
      <c r="B16" s="19" t="s">
        <v>38</v>
      </c>
      <c r="C16" s="19" t="s">
        <v>70</v>
      </c>
      <c r="D16" s="29" t="s">
        <v>51</v>
      </c>
      <c r="E16" s="2">
        <v>20</v>
      </c>
      <c r="F16" s="2">
        <v>243.91</v>
      </c>
      <c r="G16" s="30">
        <f t="shared" si="0"/>
        <v>4878.2</v>
      </c>
      <c r="H16" s="31"/>
      <c r="I16" s="30">
        <f t="shared" si="1"/>
        <v>0</v>
      </c>
      <c r="K16" s="26"/>
    </row>
    <row r="17" spans="1:11" s="4" customFormat="1" x14ac:dyDescent="0.35">
      <c r="A17" s="19"/>
      <c r="B17" s="19" t="s">
        <v>39</v>
      </c>
      <c r="C17" s="19" t="s">
        <v>71</v>
      </c>
      <c r="D17" s="29" t="s">
        <v>51</v>
      </c>
      <c r="E17" s="2">
        <v>20</v>
      </c>
      <c r="F17" s="2">
        <v>333.35</v>
      </c>
      <c r="G17" s="30">
        <f t="shared" si="0"/>
        <v>6667</v>
      </c>
      <c r="H17" s="31"/>
      <c r="I17" s="30">
        <f t="shared" si="1"/>
        <v>0</v>
      </c>
      <c r="K17" s="26"/>
    </row>
    <row r="18" spans="1:11" s="4" customFormat="1" x14ac:dyDescent="0.35">
      <c r="A18" s="19"/>
      <c r="B18" s="19" t="s">
        <v>40</v>
      </c>
      <c r="C18" s="19" t="s">
        <v>72</v>
      </c>
      <c r="D18" s="29" t="s">
        <v>51</v>
      </c>
      <c r="E18" s="2">
        <v>10</v>
      </c>
      <c r="F18" s="2">
        <v>166.67</v>
      </c>
      <c r="G18" s="30">
        <f t="shared" si="0"/>
        <v>1666.6999999999998</v>
      </c>
      <c r="H18" s="31"/>
      <c r="I18" s="30">
        <f t="shared" si="1"/>
        <v>0</v>
      </c>
      <c r="K18" s="26"/>
    </row>
    <row r="19" spans="1:11" s="4" customFormat="1" x14ac:dyDescent="0.35">
      <c r="A19" s="19"/>
      <c r="B19" s="19" t="s">
        <v>41</v>
      </c>
      <c r="C19" s="19" t="s">
        <v>73</v>
      </c>
      <c r="D19" s="29" t="s">
        <v>51</v>
      </c>
      <c r="E19" s="2">
        <v>16</v>
      </c>
      <c r="F19" s="2">
        <v>333.35</v>
      </c>
      <c r="G19" s="30">
        <f t="shared" si="0"/>
        <v>5333.6</v>
      </c>
      <c r="H19" s="31"/>
      <c r="I19" s="30">
        <f t="shared" si="1"/>
        <v>0</v>
      </c>
      <c r="K19" s="26"/>
    </row>
    <row r="20" spans="1:11" s="4" customFormat="1" x14ac:dyDescent="0.35">
      <c r="A20" s="19"/>
      <c r="B20" s="19" t="s">
        <v>42</v>
      </c>
      <c r="C20" s="19" t="s">
        <v>74</v>
      </c>
      <c r="D20" s="29" t="s">
        <v>51</v>
      </c>
      <c r="E20" s="2">
        <v>20</v>
      </c>
      <c r="F20" s="2">
        <v>333.35</v>
      </c>
      <c r="G20" s="30">
        <f t="shared" si="0"/>
        <v>6667</v>
      </c>
      <c r="H20" s="31"/>
      <c r="I20" s="30">
        <f t="shared" si="1"/>
        <v>0</v>
      </c>
      <c r="K20" s="26"/>
    </row>
    <row r="21" spans="1:11" s="4" customFormat="1" x14ac:dyDescent="0.35">
      <c r="A21" s="19"/>
      <c r="B21" s="19" t="s">
        <v>43</v>
      </c>
      <c r="C21" s="19" t="s">
        <v>75</v>
      </c>
      <c r="D21" s="29" t="s">
        <v>51</v>
      </c>
      <c r="E21" s="2">
        <v>6</v>
      </c>
      <c r="F21" s="2">
        <v>333.35</v>
      </c>
      <c r="G21" s="30">
        <f t="shared" si="0"/>
        <v>2000.1000000000001</v>
      </c>
      <c r="H21" s="31"/>
      <c r="I21" s="30">
        <f t="shared" si="1"/>
        <v>0</v>
      </c>
      <c r="K21" s="26"/>
    </row>
    <row r="22" spans="1:11" s="4" customFormat="1" x14ac:dyDescent="0.35">
      <c r="A22" s="19"/>
      <c r="B22" s="19" t="s">
        <v>44</v>
      </c>
      <c r="C22" s="19" t="s">
        <v>76</v>
      </c>
      <c r="D22" s="29" t="s">
        <v>51</v>
      </c>
      <c r="E22" s="2">
        <v>20</v>
      </c>
      <c r="F22" s="2">
        <v>317.08999999999997</v>
      </c>
      <c r="G22" s="30">
        <f t="shared" si="0"/>
        <v>6341.7999999999993</v>
      </c>
      <c r="H22" s="31"/>
      <c r="I22" s="30">
        <f t="shared" si="1"/>
        <v>0</v>
      </c>
      <c r="K22" s="26"/>
    </row>
    <row r="23" spans="1:11" s="4" customFormat="1" x14ac:dyDescent="0.35">
      <c r="A23" s="19"/>
      <c r="B23" s="19" t="s">
        <v>45</v>
      </c>
      <c r="C23" s="19" t="s">
        <v>77</v>
      </c>
      <c r="D23" s="29" t="s">
        <v>51</v>
      </c>
      <c r="E23" s="2">
        <v>12</v>
      </c>
      <c r="F23" s="2">
        <v>317.08999999999997</v>
      </c>
      <c r="G23" s="30">
        <f t="shared" si="0"/>
        <v>3805.08</v>
      </c>
      <c r="H23" s="31"/>
      <c r="I23" s="30">
        <f t="shared" si="1"/>
        <v>0</v>
      </c>
      <c r="K23" s="26"/>
    </row>
    <row r="24" spans="1:11" s="4" customFormat="1" x14ac:dyDescent="0.35">
      <c r="A24" s="19"/>
      <c r="B24" s="19" t="s">
        <v>46</v>
      </c>
      <c r="C24" s="19" t="s">
        <v>78</v>
      </c>
      <c r="D24" s="29" t="s">
        <v>51</v>
      </c>
      <c r="E24" s="2">
        <v>12</v>
      </c>
      <c r="F24" s="2">
        <v>268.3</v>
      </c>
      <c r="G24" s="30">
        <f t="shared" si="0"/>
        <v>3219.6000000000004</v>
      </c>
      <c r="H24" s="31"/>
      <c r="I24" s="30">
        <f t="shared" si="1"/>
        <v>0</v>
      </c>
      <c r="K24" s="26"/>
    </row>
    <row r="25" spans="1:11" s="4" customFormat="1" x14ac:dyDescent="0.35">
      <c r="A25" s="19"/>
      <c r="B25" s="19" t="s">
        <v>47</v>
      </c>
      <c r="C25" s="19" t="s">
        <v>79</v>
      </c>
      <c r="D25" s="29" t="s">
        <v>51</v>
      </c>
      <c r="E25" s="2">
        <v>16</v>
      </c>
      <c r="F25" s="2">
        <v>268.3</v>
      </c>
      <c r="G25" s="30">
        <f t="shared" si="0"/>
        <v>4292.8</v>
      </c>
      <c r="H25" s="31"/>
      <c r="I25" s="30">
        <f t="shared" si="1"/>
        <v>0</v>
      </c>
      <c r="K25" s="26"/>
    </row>
    <row r="26" spans="1:11" s="4" customFormat="1" x14ac:dyDescent="0.35">
      <c r="A26" s="19"/>
      <c r="B26" s="19" t="s">
        <v>48</v>
      </c>
      <c r="C26" s="19" t="s">
        <v>80</v>
      </c>
      <c r="D26" s="29" t="s">
        <v>51</v>
      </c>
      <c r="E26" s="2">
        <v>15</v>
      </c>
      <c r="F26" s="2">
        <v>268.3</v>
      </c>
      <c r="G26" s="30">
        <f t="shared" si="0"/>
        <v>4024.5</v>
      </c>
      <c r="H26" s="31"/>
      <c r="I26" s="30">
        <f t="shared" si="1"/>
        <v>0</v>
      </c>
      <c r="K26" s="26"/>
    </row>
    <row r="27" spans="1:11" s="4" customFormat="1" x14ac:dyDescent="0.35">
      <c r="A27" s="19"/>
      <c r="B27" s="19" t="s">
        <v>49</v>
      </c>
      <c r="C27" s="19" t="s">
        <v>81</v>
      </c>
      <c r="D27" s="29" t="s">
        <v>51</v>
      </c>
      <c r="E27" s="2">
        <v>10</v>
      </c>
      <c r="F27" s="2">
        <v>268.3</v>
      </c>
      <c r="G27" s="30">
        <f t="shared" si="0"/>
        <v>2683</v>
      </c>
      <c r="H27" s="31"/>
      <c r="I27" s="30">
        <f t="shared" si="1"/>
        <v>0</v>
      </c>
      <c r="K27" s="26"/>
    </row>
    <row r="28" spans="1:11" s="4" customFormat="1" x14ac:dyDescent="0.35">
      <c r="A28" s="19"/>
      <c r="B28" s="19" t="s">
        <v>50</v>
      </c>
      <c r="C28" s="19" t="s">
        <v>82</v>
      </c>
      <c r="D28" s="29" t="s">
        <v>51</v>
      </c>
      <c r="E28" s="2">
        <v>32</v>
      </c>
      <c r="F28" s="2">
        <v>272.37</v>
      </c>
      <c r="G28" s="30">
        <f t="shared" si="0"/>
        <v>8715.84</v>
      </c>
      <c r="H28" s="31"/>
      <c r="I28" s="30">
        <f t="shared" si="1"/>
        <v>0</v>
      </c>
      <c r="K28" s="26"/>
    </row>
    <row r="29" spans="1:11" s="4" customFormat="1" x14ac:dyDescent="0.35">
      <c r="A29" s="19"/>
      <c r="B29" s="19" t="s">
        <v>55</v>
      </c>
      <c r="C29" s="19" t="s">
        <v>83</v>
      </c>
      <c r="D29" s="29" t="s">
        <v>51</v>
      </c>
      <c r="E29" s="2">
        <v>20</v>
      </c>
      <c r="F29" s="2">
        <v>463.43</v>
      </c>
      <c r="G29" s="30">
        <f t="shared" si="0"/>
        <v>9268.6</v>
      </c>
      <c r="H29" s="31"/>
      <c r="I29" s="30">
        <f t="shared" si="1"/>
        <v>0</v>
      </c>
      <c r="K29" s="26"/>
    </row>
    <row r="30" spans="1:11" s="4" customFormat="1" x14ac:dyDescent="0.35">
      <c r="A30" s="19"/>
      <c r="B30" s="19" t="s">
        <v>56</v>
      </c>
      <c r="C30" s="19" t="s">
        <v>84</v>
      </c>
      <c r="D30" s="29" t="s">
        <v>51</v>
      </c>
      <c r="E30" s="2">
        <v>6</v>
      </c>
      <c r="F30" s="2">
        <v>256.11</v>
      </c>
      <c r="G30" s="30">
        <f t="shared" si="0"/>
        <v>1536.66</v>
      </c>
      <c r="H30" s="31"/>
      <c r="I30" s="30">
        <f t="shared" si="1"/>
        <v>0</v>
      </c>
      <c r="K30" s="26"/>
    </row>
    <row r="31" spans="1:11" s="4" customFormat="1" x14ac:dyDescent="0.35">
      <c r="A31" s="19"/>
      <c r="B31" s="19" t="s">
        <v>57</v>
      </c>
      <c r="C31" s="19" t="s">
        <v>85</v>
      </c>
      <c r="D31" s="29" t="s">
        <v>51</v>
      </c>
      <c r="E31" s="2">
        <v>18</v>
      </c>
      <c r="F31" s="2">
        <v>256.11</v>
      </c>
      <c r="G31" s="30">
        <f t="shared" si="0"/>
        <v>4609.9800000000005</v>
      </c>
      <c r="H31" s="31"/>
      <c r="I31" s="30">
        <f t="shared" si="1"/>
        <v>0</v>
      </c>
      <c r="K31" s="26"/>
    </row>
    <row r="32" spans="1:11" s="4" customFormat="1" x14ac:dyDescent="0.35">
      <c r="A32" s="19"/>
      <c r="B32" s="19" t="s">
        <v>58</v>
      </c>
      <c r="C32" s="19" t="s">
        <v>86</v>
      </c>
      <c r="D32" s="29" t="s">
        <v>51</v>
      </c>
      <c r="E32" s="2">
        <v>6</v>
      </c>
      <c r="F32" s="2">
        <v>256.11</v>
      </c>
      <c r="G32" s="30">
        <f t="shared" si="0"/>
        <v>1536.66</v>
      </c>
      <c r="H32" s="31"/>
      <c r="I32" s="30">
        <f t="shared" si="1"/>
        <v>0</v>
      </c>
      <c r="K32" s="26"/>
    </row>
    <row r="33" spans="1:11" s="4" customFormat="1" x14ac:dyDescent="0.35">
      <c r="A33" s="19"/>
      <c r="B33" s="19" t="s">
        <v>59</v>
      </c>
      <c r="C33" s="19" t="s">
        <v>87</v>
      </c>
      <c r="D33" s="29" t="s">
        <v>51</v>
      </c>
      <c r="E33" s="2">
        <v>10</v>
      </c>
      <c r="F33" s="2">
        <v>223.59</v>
      </c>
      <c r="G33" s="30">
        <f t="shared" si="0"/>
        <v>2235.9</v>
      </c>
      <c r="H33" s="31"/>
      <c r="I33" s="30">
        <f t="shared" si="1"/>
        <v>0</v>
      </c>
      <c r="K33" s="26"/>
    </row>
    <row r="34" spans="1:11" s="4" customFormat="1" x14ac:dyDescent="0.35">
      <c r="A34" s="19"/>
      <c r="B34" s="19" t="s">
        <v>60</v>
      </c>
      <c r="C34" s="19" t="s">
        <v>88</v>
      </c>
      <c r="D34" s="29" t="s">
        <v>51</v>
      </c>
      <c r="E34" s="2">
        <v>10</v>
      </c>
      <c r="F34" s="2">
        <v>272.37</v>
      </c>
      <c r="G34" s="30">
        <f t="shared" si="0"/>
        <v>2723.7</v>
      </c>
      <c r="H34" s="31"/>
      <c r="I34" s="30">
        <f t="shared" si="1"/>
        <v>0</v>
      </c>
      <c r="K34" s="26"/>
    </row>
    <row r="35" spans="1:11" s="4" customFormat="1" x14ac:dyDescent="0.35">
      <c r="A35" s="19"/>
      <c r="B35" s="19" t="s">
        <v>61</v>
      </c>
      <c r="C35" s="19" t="s">
        <v>89</v>
      </c>
      <c r="D35" s="29" t="s">
        <v>51</v>
      </c>
      <c r="E35" s="2">
        <v>10</v>
      </c>
      <c r="F35" s="2">
        <v>414.65</v>
      </c>
      <c r="G35" s="30">
        <f t="shared" si="0"/>
        <v>4146.5</v>
      </c>
      <c r="H35" s="31"/>
      <c r="I35" s="30">
        <f t="shared" si="1"/>
        <v>0</v>
      </c>
      <c r="K35" s="26"/>
    </row>
    <row r="36" spans="1:11" s="4" customFormat="1" x14ac:dyDescent="0.35">
      <c r="A36" s="19"/>
      <c r="B36" s="19" t="s">
        <v>62</v>
      </c>
      <c r="C36" s="19" t="s">
        <v>90</v>
      </c>
      <c r="D36" s="29" t="s">
        <v>51</v>
      </c>
      <c r="E36" s="2">
        <v>6</v>
      </c>
      <c r="F36" s="2">
        <v>414.65</v>
      </c>
      <c r="G36" s="30">
        <f t="shared" si="0"/>
        <v>2487.8999999999996</v>
      </c>
      <c r="H36" s="31"/>
      <c r="I36" s="30">
        <f t="shared" si="1"/>
        <v>0</v>
      </c>
      <c r="K36" s="26"/>
    </row>
    <row r="37" spans="1:11" s="4" customFormat="1" x14ac:dyDescent="0.35">
      <c r="A37" s="19"/>
      <c r="B37" s="19" t="s">
        <v>63</v>
      </c>
      <c r="C37" s="19" t="s">
        <v>91</v>
      </c>
      <c r="D37" s="29" t="s">
        <v>51</v>
      </c>
      <c r="E37" s="2">
        <v>28</v>
      </c>
      <c r="F37" s="2">
        <v>235.78</v>
      </c>
      <c r="G37" s="30">
        <f t="shared" si="0"/>
        <v>6601.84</v>
      </c>
      <c r="H37" s="31"/>
      <c r="I37" s="30">
        <f t="shared" si="1"/>
        <v>0</v>
      </c>
      <c r="K37" s="26"/>
    </row>
    <row r="38" spans="1:11" s="4" customFormat="1" x14ac:dyDescent="0.35">
      <c r="A38" s="19"/>
      <c r="B38" s="19" t="s">
        <v>64</v>
      </c>
      <c r="C38" s="19" t="s">
        <v>92</v>
      </c>
      <c r="D38" s="29" t="s">
        <v>51</v>
      </c>
      <c r="E38" s="2">
        <v>10</v>
      </c>
      <c r="F38" s="2">
        <v>187</v>
      </c>
      <c r="G38" s="30">
        <f t="shared" si="0"/>
        <v>1870</v>
      </c>
      <c r="H38" s="31"/>
      <c r="I38" s="30">
        <f t="shared" si="1"/>
        <v>0</v>
      </c>
      <c r="K38" s="26"/>
    </row>
    <row r="39" spans="1:11" s="4" customFormat="1" x14ac:dyDescent="0.35">
      <c r="A39" s="19"/>
      <c r="B39" s="19" t="s">
        <v>113</v>
      </c>
      <c r="C39" s="19" t="s">
        <v>93</v>
      </c>
      <c r="D39" s="29" t="s">
        <v>51</v>
      </c>
      <c r="E39" s="2">
        <v>20</v>
      </c>
      <c r="F39" s="2">
        <v>317.08999999999997</v>
      </c>
      <c r="G39" s="30">
        <f t="shared" si="0"/>
        <v>6341.7999999999993</v>
      </c>
      <c r="H39" s="31"/>
      <c r="I39" s="30">
        <f t="shared" si="1"/>
        <v>0</v>
      </c>
      <c r="K39" s="26"/>
    </row>
    <row r="40" spans="1:11" s="4" customFormat="1" x14ac:dyDescent="0.35">
      <c r="A40" s="19"/>
      <c r="B40" s="19" t="s">
        <v>114</v>
      </c>
      <c r="C40" s="19" t="s">
        <v>94</v>
      </c>
      <c r="D40" s="29" t="s">
        <v>51</v>
      </c>
      <c r="E40" s="2">
        <v>20</v>
      </c>
      <c r="F40" s="2">
        <v>317.08999999999997</v>
      </c>
      <c r="G40" s="30">
        <f t="shared" si="0"/>
        <v>6341.7999999999993</v>
      </c>
      <c r="H40" s="31"/>
      <c r="I40" s="30">
        <f t="shared" si="1"/>
        <v>0</v>
      </c>
      <c r="K40" s="26"/>
    </row>
    <row r="41" spans="1:11" s="4" customFormat="1" x14ac:dyDescent="0.35">
      <c r="A41" s="19"/>
      <c r="B41" s="19" t="s">
        <v>115</v>
      </c>
      <c r="C41" s="19" t="s">
        <v>95</v>
      </c>
      <c r="D41" s="29" t="s">
        <v>51</v>
      </c>
      <c r="E41" s="2">
        <v>25</v>
      </c>
      <c r="F41" s="2">
        <v>101.63</v>
      </c>
      <c r="G41" s="30">
        <f t="shared" si="0"/>
        <v>2540.75</v>
      </c>
      <c r="H41" s="31"/>
      <c r="I41" s="30">
        <f t="shared" si="1"/>
        <v>0</v>
      </c>
      <c r="K41" s="26"/>
    </row>
    <row r="42" spans="1:11" s="4" customFormat="1" x14ac:dyDescent="0.35">
      <c r="A42" s="19"/>
      <c r="B42" s="19" t="s">
        <v>116</v>
      </c>
      <c r="C42" s="19" t="s">
        <v>96</v>
      </c>
      <c r="D42" s="29" t="s">
        <v>51</v>
      </c>
      <c r="E42" s="2">
        <v>25</v>
      </c>
      <c r="F42" s="2">
        <v>105.7</v>
      </c>
      <c r="G42" s="30">
        <f t="shared" si="0"/>
        <v>2642.5</v>
      </c>
      <c r="H42" s="31"/>
      <c r="I42" s="30">
        <f t="shared" si="1"/>
        <v>0</v>
      </c>
      <c r="K42" s="26"/>
    </row>
    <row r="43" spans="1:11" s="4" customFormat="1" x14ac:dyDescent="0.35">
      <c r="A43" s="19"/>
      <c r="B43" s="19" t="s">
        <v>117</v>
      </c>
      <c r="C43" s="19" t="s">
        <v>97</v>
      </c>
      <c r="D43" s="29" t="s">
        <v>51</v>
      </c>
      <c r="E43" s="2">
        <v>40</v>
      </c>
      <c r="F43" s="2">
        <v>154.47999999999999</v>
      </c>
      <c r="G43" s="30">
        <f t="shared" si="0"/>
        <v>6179.2</v>
      </c>
      <c r="H43" s="31"/>
      <c r="I43" s="30">
        <f t="shared" si="1"/>
        <v>0</v>
      </c>
      <c r="K43" s="26"/>
    </row>
    <row r="44" spans="1:11" s="4" customFormat="1" x14ac:dyDescent="0.35">
      <c r="A44" s="19"/>
      <c r="B44" s="19" t="s">
        <v>118</v>
      </c>
      <c r="C44" s="19" t="s">
        <v>98</v>
      </c>
      <c r="D44" s="29" t="s">
        <v>51</v>
      </c>
      <c r="E44" s="2">
        <v>40</v>
      </c>
      <c r="F44" s="2">
        <v>182.93</v>
      </c>
      <c r="G44" s="30">
        <f t="shared" si="0"/>
        <v>7317.2000000000007</v>
      </c>
      <c r="H44" s="31"/>
      <c r="I44" s="30">
        <f t="shared" si="1"/>
        <v>0</v>
      </c>
      <c r="K44" s="26"/>
    </row>
    <row r="45" spans="1:11" s="4" customFormat="1" x14ac:dyDescent="0.35">
      <c r="A45" s="19"/>
      <c r="B45" s="19" t="s">
        <v>119</v>
      </c>
      <c r="C45" s="19" t="s">
        <v>99</v>
      </c>
      <c r="D45" s="29" t="s">
        <v>51</v>
      </c>
      <c r="E45" s="2">
        <v>40</v>
      </c>
      <c r="F45" s="2">
        <v>243.91</v>
      </c>
      <c r="G45" s="30">
        <f t="shared" si="0"/>
        <v>9756.4</v>
      </c>
      <c r="H45" s="31"/>
      <c r="I45" s="30">
        <f t="shared" si="1"/>
        <v>0</v>
      </c>
      <c r="K45" s="26"/>
    </row>
    <row r="46" spans="1:11" s="4" customFormat="1" x14ac:dyDescent="0.35">
      <c r="A46" s="19"/>
      <c r="B46" s="19" t="s">
        <v>120</v>
      </c>
      <c r="C46" s="19" t="s">
        <v>100</v>
      </c>
      <c r="D46" s="29" t="s">
        <v>51</v>
      </c>
      <c r="E46" s="2">
        <v>40</v>
      </c>
      <c r="F46" s="2">
        <v>296.76</v>
      </c>
      <c r="G46" s="30">
        <f t="shared" si="0"/>
        <v>11870.4</v>
      </c>
      <c r="H46" s="31"/>
      <c r="I46" s="30">
        <f t="shared" si="1"/>
        <v>0</v>
      </c>
      <c r="K46" s="26"/>
    </row>
    <row r="47" spans="1:11" s="4" customFormat="1" x14ac:dyDescent="0.35">
      <c r="A47" s="19"/>
      <c r="B47" s="19" t="s">
        <v>121</v>
      </c>
      <c r="C47" s="19" t="s">
        <v>101</v>
      </c>
      <c r="D47" s="29" t="s">
        <v>51</v>
      </c>
      <c r="E47" s="2">
        <v>40</v>
      </c>
      <c r="F47" s="2">
        <v>296.76</v>
      </c>
      <c r="G47" s="30">
        <f t="shared" si="0"/>
        <v>11870.4</v>
      </c>
      <c r="H47" s="31"/>
      <c r="I47" s="30">
        <f t="shared" si="1"/>
        <v>0</v>
      </c>
      <c r="K47" s="26"/>
    </row>
    <row r="48" spans="1:11" s="4" customFormat="1" x14ac:dyDescent="0.35">
      <c r="A48" s="19"/>
      <c r="B48" s="19" t="s">
        <v>122</v>
      </c>
      <c r="C48" s="19" t="s">
        <v>102</v>
      </c>
      <c r="D48" s="29" t="s">
        <v>51</v>
      </c>
      <c r="E48" s="2">
        <v>40</v>
      </c>
      <c r="F48" s="2">
        <v>296.76</v>
      </c>
      <c r="G48" s="30">
        <f t="shared" si="0"/>
        <v>11870.4</v>
      </c>
      <c r="H48" s="31"/>
      <c r="I48" s="30">
        <f t="shared" si="1"/>
        <v>0</v>
      </c>
      <c r="K48" s="26"/>
    </row>
    <row r="49" spans="1:11" s="4" customFormat="1" x14ac:dyDescent="0.35">
      <c r="A49" s="19"/>
      <c r="B49" s="19" t="s">
        <v>123</v>
      </c>
      <c r="C49" s="19" t="s">
        <v>103</v>
      </c>
      <c r="D49" s="29" t="s">
        <v>51</v>
      </c>
      <c r="E49" s="2">
        <v>6</v>
      </c>
      <c r="F49" s="2">
        <v>85.37</v>
      </c>
      <c r="G49" s="30">
        <f t="shared" si="0"/>
        <v>512.22</v>
      </c>
      <c r="H49" s="31"/>
      <c r="I49" s="30">
        <f t="shared" si="1"/>
        <v>0</v>
      </c>
      <c r="K49" s="26"/>
    </row>
    <row r="50" spans="1:11" s="4" customFormat="1" x14ac:dyDescent="0.35">
      <c r="A50" s="19"/>
      <c r="B50" s="19" t="s">
        <v>124</v>
      </c>
      <c r="C50" s="19" t="s">
        <v>104</v>
      </c>
      <c r="D50" s="29" t="s">
        <v>51</v>
      </c>
      <c r="E50" s="2">
        <v>6</v>
      </c>
      <c r="F50" s="2">
        <v>85.37</v>
      </c>
      <c r="G50" s="30">
        <f t="shared" si="0"/>
        <v>512.22</v>
      </c>
      <c r="H50" s="31"/>
      <c r="I50" s="30">
        <f t="shared" si="1"/>
        <v>0</v>
      </c>
      <c r="K50" s="26"/>
    </row>
    <row r="51" spans="1:11" s="4" customFormat="1" x14ac:dyDescent="0.35">
      <c r="A51" s="19"/>
      <c r="B51" s="19" t="s">
        <v>125</v>
      </c>
      <c r="C51" s="19" t="s">
        <v>105</v>
      </c>
      <c r="D51" s="29" t="s">
        <v>51</v>
      </c>
      <c r="E51" s="2">
        <v>6</v>
      </c>
      <c r="F51" s="2">
        <v>154.47999999999999</v>
      </c>
      <c r="G51" s="30">
        <f t="shared" si="0"/>
        <v>926.87999999999988</v>
      </c>
      <c r="H51" s="31"/>
      <c r="I51" s="30">
        <f t="shared" si="1"/>
        <v>0</v>
      </c>
      <c r="K51" s="26"/>
    </row>
    <row r="52" spans="1:11" s="4" customFormat="1" x14ac:dyDescent="0.35">
      <c r="A52" s="19"/>
      <c r="B52" s="19" t="s">
        <v>126</v>
      </c>
      <c r="C52" s="19" t="s">
        <v>106</v>
      </c>
      <c r="D52" s="29" t="s">
        <v>51</v>
      </c>
      <c r="E52" s="2">
        <v>6</v>
      </c>
      <c r="F52" s="2">
        <v>24.39</v>
      </c>
      <c r="G52" s="30">
        <f t="shared" si="0"/>
        <v>146.34</v>
      </c>
      <c r="H52" s="31"/>
      <c r="I52" s="30">
        <f t="shared" si="1"/>
        <v>0</v>
      </c>
      <c r="K52" s="26"/>
    </row>
    <row r="53" spans="1:11" s="4" customFormat="1" x14ac:dyDescent="0.35">
      <c r="A53" s="19"/>
      <c r="B53" s="19" t="s">
        <v>127</v>
      </c>
      <c r="C53" s="19" t="s">
        <v>107</v>
      </c>
      <c r="D53" s="29" t="s">
        <v>51</v>
      </c>
      <c r="E53" s="2">
        <v>10</v>
      </c>
      <c r="F53" s="2">
        <v>56.91</v>
      </c>
      <c r="G53" s="30">
        <f t="shared" si="0"/>
        <v>569.09999999999991</v>
      </c>
      <c r="H53" s="31"/>
      <c r="I53" s="30">
        <f t="shared" si="1"/>
        <v>0</v>
      </c>
      <c r="K53" s="26"/>
    </row>
    <row r="54" spans="1:11" s="4" customFormat="1" x14ac:dyDescent="0.35">
      <c r="A54" s="19"/>
      <c r="B54" s="19" t="s">
        <v>128</v>
      </c>
      <c r="C54" s="19" t="s">
        <v>108</v>
      </c>
      <c r="D54" s="29" t="s">
        <v>51</v>
      </c>
      <c r="E54" s="2">
        <v>6</v>
      </c>
      <c r="F54" s="2">
        <v>85.37</v>
      </c>
      <c r="G54" s="30">
        <f t="shared" si="0"/>
        <v>512.22</v>
      </c>
      <c r="H54" s="31"/>
      <c r="I54" s="30">
        <f t="shared" si="1"/>
        <v>0</v>
      </c>
      <c r="K54" s="26"/>
    </row>
    <row r="55" spans="1:11" s="4" customFormat="1" x14ac:dyDescent="0.35">
      <c r="A55" s="19"/>
      <c r="B55" s="19" t="s">
        <v>129</v>
      </c>
      <c r="C55" s="19" t="s">
        <v>109</v>
      </c>
      <c r="D55" s="29" t="s">
        <v>51</v>
      </c>
      <c r="E55" s="2">
        <v>8</v>
      </c>
      <c r="F55" s="2">
        <v>162.61000000000001</v>
      </c>
      <c r="G55" s="30">
        <f t="shared" si="0"/>
        <v>1300.8800000000001</v>
      </c>
      <c r="H55" s="31"/>
      <c r="I55" s="30">
        <f t="shared" si="1"/>
        <v>0</v>
      </c>
      <c r="K55" s="26"/>
    </row>
    <row r="56" spans="1:11" s="4" customFormat="1" x14ac:dyDescent="0.35">
      <c r="A56" s="19"/>
      <c r="B56" s="19" t="s">
        <v>130</v>
      </c>
      <c r="C56" s="19" t="s">
        <v>110</v>
      </c>
      <c r="D56" s="29" t="s">
        <v>51</v>
      </c>
      <c r="E56" s="2">
        <v>8</v>
      </c>
      <c r="F56" s="2">
        <v>162.61000000000001</v>
      </c>
      <c r="G56" s="30">
        <f t="shared" si="0"/>
        <v>1300.8800000000001</v>
      </c>
      <c r="H56" s="31"/>
      <c r="I56" s="30">
        <f t="shared" si="1"/>
        <v>0</v>
      </c>
      <c r="K56" s="26"/>
    </row>
    <row r="57" spans="1:11" s="4" customFormat="1" x14ac:dyDescent="0.35">
      <c r="A57" s="19"/>
      <c r="B57" s="19" t="s">
        <v>131</v>
      </c>
      <c r="C57" s="19" t="s">
        <v>111</v>
      </c>
      <c r="D57" s="29" t="s">
        <v>51</v>
      </c>
      <c r="E57" s="2">
        <v>6</v>
      </c>
      <c r="F57" s="2">
        <v>101.63</v>
      </c>
      <c r="G57" s="30">
        <f t="shared" si="0"/>
        <v>609.78</v>
      </c>
      <c r="H57" s="31"/>
      <c r="I57" s="30">
        <f t="shared" si="1"/>
        <v>0</v>
      </c>
      <c r="K57" s="26"/>
    </row>
    <row r="58" spans="1:11" s="4" customFormat="1" x14ac:dyDescent="0.35">
      <c r="A58" s="19"/>
      <c r="B58" s="19" t="s">
        <v>132</v>
      </c>
      <c r="C58" s="19" t="s">
        <v>112</v>
      </c>
      <c r="D58" s="29" t="s">
        <v>51</v>
      </c>
      <c r="E58" s="2">
        <v>6</v>
      </c>
      <c r="F58" s="2">
        <v>487.83</v>
      </c>
      <c r="G58" s="30">
        <f t="shared" si="0"/>
        <v>2926.98</v>
      </c>
      <c r="H58" s="31"/>
      <c r="I58" s="30">
        <f t="shared" si="1"/>
        <v>0</v>
      </c>
      <c r="K58" s="26"/>
    </row>
    <row r="59" spans="1:11" x14ac:dyDescent="0.35">
      <c r="A59" s="28" t="s">
        <v>30</v>
      </c>
      <c r="B59" s="22"/>
      <c r="C59" s="28" t="s">
        <v>52</v>
      </c>
      <c r="G59" s="2"/>
      <c r="H59" s="2"/>
      <c r="K59" s="26"/>
    </row>
    <row r="60" spans="1:11" x14ac:dyDescent="0.35">
      <c r="B60" s="19" t="s">
        <v>139</v>
      </c>
      <c r="C60" s="19" t="s">
        <v>54</v>
      </c>
      <c r="D60" s="29" t="s">
        <v>65</v>
      </c>
      <c r="E60" s="2">
        <v>900</v>
      </c>
      <c r="F60" s="2">
        <v>73.91</v>
      </c>
      <c r="G60" s="30">
        <f t="shared" si="0"/>
        <v>66519</v>
      </c>
      <c r="H60" s="31"/>
      <c r="I60" s="30">
        <f t="shared" si="1"/>
        <v>0</v>
      </c>
      <c r="K60" s="26"/>
    </row>
    <row r="61" spans="1:11" x14ac:dyDescent="0.35">
      <c r="A61" s="28" t="s">
        <v>53</v>
      </c>
      <c r="B61" s="22"/>
      <c r="C61" s="28" t="s">
        <v>133</v>
      </c>
      <c r="G61" s="2"/>
      <c r="H61" s="2"/>
      <c r="K61" s="26"/>
    </row>
    <row r="62" spans="1:11" x14ac:dyDescent="0.35">
      <c r="B62" s="19" t="s">
        <v>140</v>
      </c>
      <c r="C62" s="19" t="s">
        <v>134</v>
      </c>
      <c r="D62" s="29" t="s">
        <v>51</v>
      </c>
      <c r="E62" s="2">
        <v>6</v>
      </c>
      <c r="F62" s="2">
        <v>229.13</v>
      </c>
      <c r="G62" s="30">
        <f t="shared" si="0"/>
        <v>1374.78</v>
      </c>
      <c r="H62" s="31"/>
      <c r="I62" s="30">
        <f t="shared" si="1"/>
        <v>0</v>
      </c>
      <c r="K62" s="26"/>
    </row>
    <row r="63" spans="1:11" x14ac:dyDescent="0.35">
      <c r="B63" s="19" t="s">
        <v>141</v>
      </c>
      <c r="C63" s="19" t="s">
        <v>135</v>
      </c>
      <c r="D63" s="29" t="s">
        <v>51</v>
      </c>
      <c r="E63" s="2">
        <v>6</v>
      </c>
      <c r="F63" s="2">
        <v>170</v>
      </c>
      <c r="G63" s="30">
        <f t="shared" si="0"/>
        <v>1020</v>
      </c>
      <c r="H63" s="31"/>
      <c r="I63" s="30">
        <f t="shared" si="1"/>
        <v>0</v>
      </c>
      <c r="K63" s="26"/>
    </row>
    <row r="64" spans="1:11" x14ac:dyDescent="0.35">
      <c r="B64" s="19" t="s">
        <v>142</v>
      </c>
      <c r="C64" s="19" t="s">
        <v>136</v>
      </c>
      <c r="D64" s="29" t="s">
        <v>51</v>
      </c>
      <c r="E64" s="2">
        <v>6</v>
      </c>
      <c r="F64" s="2">
        <v>288.26</v>
      </c>
      <c r="G64" s="30">
        <f t="shared" si="0"/>
        <v>1729.56</v>
      </c>
      <c r="H64" s="31"/>
      <c r="I64" s="30">
        <f t="shared" si="1"/>
        <v>0</v>
      </c>
      <c r="K64" s="26"/>
    </row>
    <row r="65" spans="2:11" x14ac:dyDescent="0.35">
      <c r="B65" s="19" t="s">
        <v>143</v>
      </c>
      <c r="C65" s="19" t="s">
        <v>137</v>
      </c>
      <c r="D65" s="29" t="s">
        <v>51</v>
      </c>
      <c r="E65" s="2">
        <v>6</v>
      </c>
      <c r="F65" s="2">
        <v>288.26</v>
      </c>
      <c r="G65" s="30">
        <f t="shared" si="0"/>
        <v>1729.56</v>
      </c>
      <c r="H65" s="31"/>
      <c r="I65" s="30">
        <f t="shared" si="1"/>
        <v>0</v>
      </c>
      <c r="K65" s="26"/>
    </row>
    <row r="66" spans="2:11" x14ac:dyDescent="0.35">
      <c r="B66" s="19" t="s">
        <v>144</v>
      </c>
      <c r="C66" s="19" t="s">
        <v>138</v>
      </c>
      <c r="D66" s="29" t="s">
        <v>51</v>
      </c>
      <c r="E66" s="2">
        <v>1</v>
      </c>
      <c r="F66" s="2">
        <v>531.25</v>
      </c>
      <c r="G66" s="30">
        <f t="shared" si="0"/>
        <v>531.25</v>
      </c>
      <c r="H66" s="31"/>
      <c r="I66" s="30">
        <f t="shared" si="1"/>
        <v>0</v>
      </c>
      <c r="K66" s="26"/>
    </row>
  </sheetData>
  <sheetProtection algorithmName="SHA-512" hashValue="cR0qB+Vz+yY0WCmQ0UNQLqhZtzPmfJ3TOTRboc8uAq9wYkybXHbNE5t65p2v/k48O/qThbjgk1CIfGXHWLdrVg==" saltValue="L/oSQIKd4vQdG4B+cZN+Y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conditionalFormatting sqref="H6">
    <cfRule type="cellIs" dxfId="1" priority="1" operator="greaterThan">
      <formula>$D$6</formula>
    </cfRule>
  </conditionalFormatting>
  <conditionalFormatting sqref="H14:H58 H60 H62:H66">
    <cfRule type="cellIs" dxfId="0" priority="2" operator="greaterThan">
      <formula>F14</formula>
    </cfRule>
  </conditionalFormatting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5"/>
  <sheetViews>
    <sheetView workbookViewId="0">
      <selection activeCell="B8" sqref="B8"/>
    </sheetView>
  </sheetViews>
  <sheetFormatPr baseColWidth="10" defaultColWidth="11.453125" defaultRowHeight="14.5" x14ac:dyDescent="0.35"/>
  <cols>
    <col min="2" max="2" width="140.54296875" bestFit="1" customWidth="1"/>
  </cols>
  <sheetData>
    <row r="1" spans="1:2" ht="15" thickBot="1" x14ac:dyDescent="0.4">
      <c r="B1" s="1" t="s">
        <v>31</v>
      </c>
    </row>
    <row r="2" spans="1:2" ht="15" thickBot="1" x14ac:dyDescent="0.4">
      <c r="A2" s="23"/>
      <c r="B2" s="1" t="s">
        <v>32</v>
      </c>
    </row>
    <row r="3" spans="1:2" ht="15" thickBot="1" x14ac:dyDescent="0.4">
      <c r="A3" s="24"/>
      <c r="B3" s="1" t="s">
        <v>33</v>
      </c>
    </row>
    <row r="4" spans="1:2" x14ac:dyDescent="0.35">
      <c r="B4" s="1" t="s">
        <v>145</v>
      </c>
    </row>
    <row r="5" spans="1:2" x14ac:dyDescent="0.35">
      <c r="A5" s="27"/>
      <c r="B5" s="1" t="s">
        <v>146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8A7E84-EC2F-48E3-A1FB-3554E872B42B}">
  <ds:schemaRefs>
    <ds:schemaRef ds:uri="http://schemas.microsoft.com/office/2006/documentManagement/types"/>
    <ds:schemaRef ds:uri="4fd46784-a323-4a13-9ce7-d880620db668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2023-06-09T08:33:37Z</dcterms:created>
  <dcterms:modified xsi:type="dcterms:W3CDTF">2024-12-09T06:59:39Z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