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835456G\Desktop\"/>
    </mc:Choice>
  </mc:AlternateContent>
  <bookViews>
    <workbookView xWindow="0" yWindow="0" windowWidth="28800" windowHeight="12300"/>
  </bookViews>
  <sheets>
    <sheet name="Table 1" sheetId="1" r:id="rId1"/>
  </sheets>
  <definedNames>
    <definedName name="_xlnm.Print_Area" localSheetId="0">'Table 1'!$A$1:$G$443</definedName>
  </definedNames>
  <calcPr calcId="162913"/>
</workbook>
</file>

<file path=xl/calcChain.xml><?xml version="1.0" encoding="utf-8"?>
<calcChain xmlns="http://schemas.openxmlformats.org/spreadsheetml/2006/main">
  <c r="G304" i="1" l="1"/>
  <c r="G337" i="1"/>
  <c r="G287" i="1"/>
  <c r="G243" i="1"/>
  <c r="G223" i="1"/>
  <c r="G202" i="1"/>
  <c r="G170" i="1"/>
  <c r="G157" i="1"/>
  <c r="G84" i="1"/>
  <c r="G353" i="1" l="1"/>
  <c r="G355" i="1" s="1"/>
  <c r="F426" i="1" s="1"/>
  <c r="G344" i="1"/>
  <c r="G346" i="1" s="1"/>
  <c r="F425" i="1" s="1"/>
  <c r="G335" i="1"/>
  <c r="G327" i="1"/>
  <c r="G311" i="1"/>
  <c r="G302" i="1"/>
  <c r="G298" i="1"/>
  <c r="G294" i="1"/>
  <c r="G285" i="1"/>
  <c r="G281" i="1"/>
  <c r="G276" i="1"/>
  <c r="G138" i="1"/>
  <c r="F424" i="1" l="1"/>
  <c r="F423" i="1"/>
  <c r="F422" i="1"/>
  <c r="G241" i="1"/>
  <c r="G237" i="1"/>
  <c r="G233" i="1"/>
  <c r="G221" i="1"/>
  <c r="G217" i="1"/>
  <c r="G213" i="1"/>
  <c r="G209" i="1"/>
  <c r="G200" i="1"/>
  <c r="G196" i="1"/>
  <c r="G177" i="1"/>
  <c r="G168" i="1"/>
  <c r="G164" i="1"/>
  <c r="G155" i="1"/>
  <c r="G151" i="1"/>
  <c r="G147" i="1"/>
  <c r="G130" i="1"/>
  <c r="G134" i="1"/>
  <c r="G119" i="1"/>
  <c r="G115" i="1"/>
  <c r="G111" i="1"/>
  <c r="G107" i="1"/>
  <c r="G103" i="1"/>
  <c r="G99" i="1"/>
  <c r="G95" i="1"/>
  <c r="G91" i="1"/>
  <c r="G140" i="1" l="1"/>
  <c r="F421" i="1"/>
  <c r="F419" i="1"/>
  <c r="F420" i="1"/>
  <c r="F418" i="1"/>
  <c r="F417" i="1"/>
  <c r="F416" i="1"/>
  <c r="G82" i="1"/>
  <c r="G78" i="1"/>
  <c r="G74" i="1"/>
  <c r="G70" i="1"/>
  <c r="G66" i="1"/>
  <c r="G55" i="1"/>
  <c r="G51" i="1"/>
  <c r="G46" i="1"/>
  <c r="G42" i="1"/>
  <c r="G38" i="1"/>
  <c r="G34" i="1"/>
  <c r="G30" i="1"/>
  <c r="G26" i="1"/>
  <c r="G22" i="1"/>
  <c r="G18" i="1"/>
  <c r="G14" i="1"/>
  <c r="G10" i="1"/>
  <c r="F415" i="1" l="1"/>
  <c r="G357" i="1"/>
  <c r="F429" i="1" l="1"/>
  <c r="E431" i="1" l="1"/>
  <c r="E430" i="1"/>
  <c r="E432" i="1" l="1"/>
  <c r="F434" i="1" s="1"/>
  <c r="F435" i="1" s="1"/>
  <c r="F436" i="1" l="1"/>
</calcChain>
</file>

<file path=xl/sharedStrings.xml><?xml version="1.0" encoding="utf-8"?>
<sst xmlns="http://schemas.openxmlformats.org/spreadsheetml/2006/main" count="310" uniqueCount="253">
  <si>
    <t>PROYECTO TÉCNICO DE SUSTITUCION Y LEGALIZACION DEL SISTEMA DE DETECCION AUTOMATICA DE INCENDIOS Y SISTEMAS DE EXTINCION</t>
  </si>
  <si>
    <t>AUTOMATICA POR AGENTES GASEOSOS EN EL CEP Y CENTRO DE SALUD SOLDEVILLA. C/ SIERRA DEL ALQUIFE Nº 8. 28018 (MADRID)</t>
  </si>
  <si>
    <t>TITULAR: “HOSPITAL UNIVERSITARIO INFANTA LEONOR”</t>
  </si>
  <si>
    <t xml:space="preserve">CÓDIGO  </t>
  </si>
  <si>
    <t>RESUMEN</t>
  </si>
  <si>
    <t>CANTIDAD</t>
  </si>
  <si>
    <t xml:space="preserve"> PRECIO </t>
  </si>
  <si>
    <t xml:space="preserve"> IMPORTE</t>
  </si>
  <si>
    <t>01</t>
  </si>
  <si>
    <t>DETECCIÓN DE INCENDIOS</t>
  </si>
  <si>
    <t>01.01</t>
  </si>
  <si>
    <t xml:space="preserve"> ud    Central modular de detección de incendios analógica. DETNOV CAD-250</t>
  </si>
  <si>
    <t>01.02</t>
  </si>
  <si>
    <t xml:space="preserve"> ud    Tarjeta de expansión microprocesada de 2 lazos analógicos. DETNOV TBUD-250</t>
  </si>
  <si>
    <t>Suministro e instalación de tarjeta de expansión microprocesada de 2 lazos con capacidad de 500 dispositivos, 250 direcciones por lazo (detectores, módulos, sirenas o pulsadores), modelo TBUD-250 o similar de las mismas características.
Totalmente instalada, probada y funcionando.</t>
  </si>
  <si>
    <t>01.03</t>
  </si>
  <si>
    <t>ud    Batería de plomo estanca de 12 Vcc 24 A. DETNOV BTD-1224</t>
  </si>
  <si>
    <t>Suministro e instalación de Batería de plomo para central de incendios estanca de 12Vcc 24A, modelo BTD-1224 o similar de las mismas características.
Totalmente instalada, probada y funcionando.</t>
  </si>
  <si>
    <t>01.04</t>
  </si>
  <si>
    <t>ud    Programador de direcciones. DETNOV PGD-202</t>
  </si>
  <si>
    <t>Suministro de programador de direcciones para detectores analógicos y dispositivos (pulsado- res, módulos y sirenas). Permite la visualización de de la dirección del dispositivo, valor analógi- co de los detectores y programación consecutiva de todas las direcciones. Incluye 4 pilas AA pa- ra una autonomía de hasta 48h y alimentador que permite la programación de los dispositivos sin pilas, modelo PGD-202 o similar de las mismas características.</t>
  </si>
  <si>
    <t>01.05</t>
  </si>
  <si>
    <t>ud    Fuente de alimentación supervisada de 24V 5A. DETNOV TUL500 EN</t>
  </si>
  <si>
    <t>Suministro e instalación de fuente de alimentación supervisada de 24V 5A, con cargador de ba- terías. Amperímetro a led integrado con 10 niveles, indicación de sobrecarga. Tiene 3 salidas in- dependientes limitadas electrónicamente. Dispone de 2 salidas de relé independientes (1 ausen- cia de red programable y 1 de fallo de batería). Tamper de apertura. Certificada EN 54-4 y EN 12101. Color negro. Capacidad de baterías hasta 18 Ah. Dimensiones: 373 x 310 x 175 mm, mo- delo TUL500 EN o similar de las mismas características.
Totalmente instalada, probada y funcionando.</t>
  </si>
  <si>
    <t>01.06</t>
  </si>
  <si>
    <t>ud    Detector óptico de humo ambiente con aislador incorporado. DETNOV DOD-220A-I</t>
  </si>
  <si>
    <t>Suministro e instalación de detector óptico de humo en ambiente con aislador incorporado para sistema analógico, incorpora algoritmos de verificación y compensación de suciedad. Led indica- dor de estado y salida para piloto remoto o zumbador, sistema anti hurto. Color blanco. Precisa base de conexión. Certificados CPR EN 54-7 y EN 54-17. Dimensiones: 100 x 40 mm, modelo DOD-220A-I o similar de las mismas características.
Totalmente instalado, probado y funcionando.</t>
  </si>
  <si>
    <t>01.07</t>
  </si>
  <si>
    <t>ud    Base de conexión para detectores ambiente. DETNOV Z-200</t>
  </si>
  <si>
    <t>Suministro e instalación de base de conexión para detectores ópticos de humos en ambiente, con 4 contactos metálicos inoxidables, fabricado en ABS de color blanco, provisto de un sistema antihurto que permite bloquear la cabeza del detector, siendo necesaria una herramienta para su extracción, base de perfil bajo o de conexión con entrada de tubo visto según necesidades, modelo Z-200 / Z-200-H o similares de las mismas características.
Totalmente instalada, probada y funcionando.</t>
  </si>
  <si>
    <t>01.08</t>
  </si>
  <si>
    <t>ud    Detector óptico de humo falso techo con aislador incorporado. DETNOV DOD-220A-I</t>
  </si>
  <si>
    <t>Suministro e instalación de detector óptico de humo en falso techo con aislador incorporado pa- ra sistema analógico, incorpora algoritmos de verificación y compensación de suciedad. Led indi- cador de estado y salida para piloto remoto o zumbador, sistema anti hurto. Color blanco. Preci- sa base de conexión. Certificados CPR EN 54-7 y EN 54-17. Dimensiones: 100 x 40 mm, mode- lo DOD-220A-I o similar de las mismas características.
Totalmente instalado, probado y funcionando.</t>
  </si>
  <si>
    <t>01.09</t>
  </si>
  <si>
    <t>ud    Base de conexión para detectores en falso techo. DETNOV Z-200</t>
  </si>
  <si>
    <t>Suministro e instalación de base de conexión para detectores ópticos de humos en falso techo, con 4 contactos metálicos inoxidables, fabricado en ABS de color blanco, provisto de un sistema antihurto que permite bloquear la cabeza del detector, siendo necesaria una herramienta para su extracción, base de perfil bajo o de conexión con entrada de tubo visto según necesidades, modelo Z-200 / Z-200-H o similares de las mismas características.
Totalmente instalada, probada y funcionando.</t>
  </si>
  <si>
    <t>01.10</t>
  </si>
  <si>
    <t>ud    Pulsador de alarma analógico rearmable con aislador incorporado. DETNOV MAD-451-I</t>
  </si>
  <si>
    <t>Suministro e instalación de Pulsador de alarma analógico, rearmable con aislador incorporado, para montaje en superficie. Incorpora led indicador de estado y llave de prueba. Color rojo. Certi- ficados CPR EN 54-11 y EN 54-17. Dimensiones: 85 x 85 x 55 mm, modelo MAD-451-I o similar de las mismas características.
Totalmente instalado, probado y funcionando.</t>
  </si>
  <si>
    <t>01.11</t>
  </si>
  <si>
    <t>ud    Tapa basculante de protección de plástico. DETNOV TBD-450-IW</t>
  </si>
  <si>
    <t>Suministro e instalación de tapa basculante de protección para los pulsadores de uso interior, permite proteger el pulsador. Está fabricada en plástico ABS transparente mod TBD-450-IW, o similar de las mismas características.</t>
  </si>
  <si>
    <t>Totalmente instalada, probada y funcionando.</t>
  </si>
  <si>
    <t>01.12</t>
  </si>
  <si>
    <t>ud    Sirena de pared analógica y flash de color rojo. DETNOV MAD-565-I</t>
  </si>
  <si>
    <t>Suministro e instalación de sirena de pared analógica y flash de color rojo con aislador incorpo- rado para conexión directa al lazo. 32 tonos y 2 volúmenes configurables. Potencia acústica de 95 dB a 100 dB, dependiendo del tono seleccionado. Ocupa una dirección en el lazo. Color rojo. IP65. Base alta para entrada de tubo visto. Certificado CPR EN 54-3, EN54-23 y EN 54-17. Co- berturas W4-9 o W3-7. Se alimenta del lazo o desde una fuente exterior EN 54-4. Dimensiones: 63 x 118 x 121 mm, modelo MAD-565-I o similar de las mismas características.
Totalmente instalada, probada y funcionando.</t>
  </si>
  <si>
    <t>01.13</t>
  </si>
  <si>
    <t>ud    Módulo analógico de control con aislador incorporado. DETNOV MAD-411-I</t>
  </si>
  <si>
    <t>Suministro e instalación de módulo analógico de control, con aislador incorporado. Dispone de 1 salida de relé libre de tensión que proporciona un contacto C, NA, NC. Ocupa una dirección en el lazo. Alimentación directa desde el lazo. Incluye led indicador de estado. Conexionado me- diante regletas extraíbles de hasta 2,5mm2 de sección. Posibilidad de ser instalado en carril DIN o montaje plano a pared en caja BOX-ONE. Consumo menor de 300μA en reposo. Color rojo. Dimensiones 100 x 82 x 23 mm. Certificado CPR EN 54-18 y EN 54-17, modelo MAD-411-I o si- milar de las mismas características.
Totalmente instalado, probado y funcionando.</t>
  </si>
  <si>
    <t>01.14</t>
  </si>
  <si>
    <t>ud    Módulo analógico monitor de 10 entradas técnicas. DETNOV MAD-409-I</t>
  </si>
  <si>
    <t>Suministro e instalación de módulo analógico de 10 entradas técnicas supervisadas para la se- ñalización de estado de equipos que nos proporcionen un contacto NC o NA. Ocupa 10 direccio- nes en el lazo. Se alimenta del propio lazo. Conexionado mediante regletas extraíbles de hasta 2,5mm2 de sección. Incluye caja de montaje. Dimensiones: 172 x 170 x 48 mm. Certificado CPR EN54-18 y EN54-17, modelo MAD-409-I o similar de las mismas características.
Totalmente instalado, probado y funcionando.</t>
  </si>
  <si>
    <t>01.15</t>
  </si>
  <si>
    <t>Suministro e instalación de retenedor electromagnético para montaje en superficie con pulsador de desbloqueo. Fuerza de retención: 400N. Alimentación: 24Vcc/67mA. Imán IP54, retenedor IP42. Se suministra con placa de retención con rótula. Protección de polaridad inversa. Dimen- siones: 110 x 85 x 38 mm. Certificado EN 1155, modelo GTR048000A07 RED-100 o similar de las mismas características.
Totalmente instalado, probado y funcionando.</t>
  </si>
  <si>
    <t>01.16</t>
  </si>
  <si>
    <t>ud    Caja para un módulo. DETNOV BOX-ONE</t>
  </si>
  <si>
    <t>Suministro e instalación de caja transparente para instalación de un módulo analógico. Dimen- siones: 172 x 170 x 48 mm, modelo BOX-ONE o similar de las mismas características.</t>
  </si>
  <si>
    <t>01.17</t>
  </si>
  <si>
    <t>ud    Programación e ingeniería</t>
  </si>
  <si>
    <t>Configuración, programación y gráficos del sistema de detección de incendios ofertado.</t>
  </si>
  <si>
    <t>Kit de cilindro modular presurizado, cargado con agente FX-5-1-12, con nitrogeno seco para una presion de trabajo de 25 bar @20°C, equipado con valvula de laton modelo RGS-MAM-20 con disco de rotura y manometro de control visual, tubo sifon, brida, tapon protector y accesorios pa- ra el transporte. Incorpora además herraje a pared, latiguillo de descarga (DH 20/ DH 21/ FH-20HC), actuador eléctrico (2275OL / 2275OLC) y manual (227DM / 227DMS);</t>
  </si>
  <si>
    <t>Configuración y programación de la extinción de incendios ofertada.</t>
  </si>
  <si>
    <t>Suministro e instalación de línea de alimentación para alimentación a central de detección de in- cendios, formada por conductor de cobre unipolar RZ1-0,6/1 KV de 2x2.5+TT mm² de sección, con aislamiento en Polietileno Reticulado (XLPE) y cubierta Poliolefínica, cero halógenos, sin desprendimiento de humos opacos, con parte proporcional de elementos de conexión, termina- les y accesorios, incluso p.p. de canalización bajo tubo de PVC rígido L.H. con uniones rosca- das o tubo de PVC flexible corrugado L.H. en canalización empotrada, incluyendo p.p de cajas de derivación y registro, sujeciones, soportación y todos los accesorios precisos para su instala- ción y montaje según el recorrido de la instalación.</t>
  </si>
  <si>
    <t>Suministro e instalación de cable para alimentación auxiliar a 24V retenedores de puertas, for- mado por cable de cobre 06/1KV 2x1.5mm2 de sección, no propagador de llama, libre de haló- genos, baja emisión de humo y baja corrosividad, con p.p. de canalización montado bajo tubo de PVC rígido L.H. con uniones roscadas o tubo de PVC flexible corrugado L.H. en canalización empotrada, incluyendo p.p de cajas de derivación y registro, sujeciones, soportación y todos los accesorios precisos para su instalación y montaje, conforme a especificaciones del fabricante del sistema de detección.</t>
  </si>
  <si>
    <t>Suministro y montaje de cartel CLASE A fotoluminiscente en policarbonato para la señalización de elementos de la instalación de protección contra incendios (sirenas, pulsadores, bies), de di- mensiones según normativa vigente</t>
  </si>
  <si>
    <t>Suministro y montaje de cartel CLASE A fotoluminiscente en policarbonato para la señalización de elementos de la instalación de extinicón de incendios (central, pulsadores de paro y disparo, cilindros), de dimensiones según normativa vigente.</t>
  </si>
  <si>
    <t>Servicio técnico de Detnov para la coordinación y reprogramación de la central de detección de incendios existentes a medida que se vaya avanzando la obra y dejando fuera de servicio pro- gresivamente elementos de la instalación existente.</t>
  </si>
  <si>
    <t>Boca de incendio equipada (BIE), de 25 mm (1") y de 680x480x215 mm, compuesta de: armario construido en acero de 1,2 mm de espesor, acabado con pintura epoxi color rojo RAL 3000 y puerta semiciega con ventana de metacrilato de acero de 1,2 mm de espesor, acabado con pin- tura epoxi color rojo RAL 3000; devanadera metálica giratoria fija, pintada en rojo epoxi, con ali- mentación axial; manguera semirrígida de 20 m de longitud; lanza de tres efectos (cierre, pulveri- zación y chorro compacto) construida en plástico ABS y válvula de cierre tipo esfera de 25 mm (1"), de latón, con manómetro 0-16 bar. Instalación en superficie. Incluso, accesorios y elemen- tos de fijación, replanteo, colocación del armario y conexionado.</t>
  </si>
  <si>
    <t>m. Tubería de acero DIN 2440 en clase negra de 1 1/4" i/p.p. de accesorios, curvas, tes, elemen- tos de sujeción, imprimación antioxidante y esmalte en rojo, totalmente instalada.</t>
  </si>
  <si>
    <t>m. Tubería de acero DIN 2440 en clase negra de 1 1/2", i/p.p. de accesorios, curvas, tes, ele- mentos de sujeción, imprimación antioxidante y esmalte en rojo, totalmente instalada.</t>
  </si>
  <si>
    <t>m. Tubería de acero DIN 2440 en clase negra de 2 1/2", i/p.p. de accesorios, curvas, tes, ele- mentos de sujeción, imprimación antioxidante y esmalte en rojo, totalmente instalada.</t>
  </si>
  <si>
    <t>ud. Grupo de presión contra incendios para 12 m³/h a 73,52 mca según norma UNE 23-500, compuesto por electrobomba principal de 7,45 kW, bomba Jockey de 1,44 kW, acumulador de 50l, colectores de aspiración e impulsión, válvulas de seccionamiento, corte y retención, circuito de pruebas, manómetro y válvula de seguridad, bancada monobloc, completamente instalado. Incluidos los 03 depósitos de agua necesarios, de las siguientes características:</t>
  </si>
  <si>
    <t>-01 ud. de depósito de agua de 2 m3/ PVC AQUABLOCK XL. Medidas: 1.850 mm. x 790 mm. x 1.650 mm. (L x A x h)</t>
  </si>
  <si>
    <t>ud. Acometida a la red general de distribución con una longitud máxima de 8 m, formada por tu- bería de polietileno de 3" y 16 Atm para uso alimentario, brida de conexión, machón rosca, man- guitos, llaves de paso tipo globo, válvula antirretorno de 2 1/2", tapa de registro exterior, grifo de pruebas de latón de 1/2", armario homologado Cía. suministradora y contador verificado.</t>
  </si>
  <si>
    <t>Conjunto de ayudas de albañilería para dejar la instalación de protección contra incendios com- pletamente terminada, incluyendo:</t>
  </si>
  <si>
    <t>- Apertura y tapado de rozas.</t>
  </si>
  <si>
    <t>- Apertura de agujeros en paramentos.</t>
  </si>
  <si>
    <t>- Colocación de pasamuros.</t>
  </si>
  <si>
    <t>- Construcción y recibido de cajas para elementos empotrados.</t>
  </si>
  <si>
    <t>- Apertura y sellado de paso de instalaciones manteniendo la sectorización de incendios.</t>
  </si>
  <si>
    <t>- Colocación de pasamuros en caso necesario.</t>
  </si>
  <si>
    <t>- Recibidos, limpieza, remates y medios auxiliares.</t>
  </si>
  <si>
    <t>- Refuerzo de pared para la instalación de retenedores</t>
  </si>
  <si>
    <t>En general, todo aquello necesario para el montaje de la instalación. Comprende todos los traba- jos, materiales y medios auxiliares necesarios para dejar la unidad completa, totalmente instala- da, probada y en perfecto estado de funcionamiento.</t>
  </si>
  <si>
    <t>Aplicación manual de dos manos de pintura plástica con textura, color y acabado igual a la exis- tente sobre paramentos horizontales y verticales afectados por la obra, se incluye la protección de los elementos del entorno que puedan verse afectados durante los trabajos. Se deberá pintar el paño y/o techo completo de la zona afectada, habitación o sala.</t>
  </si>
  <si>
    <t>kg. Acero laminado UNE-EN 10025 S235JR, en pieza simple de perfiles laminados en caliente de las series IPN, IPE, HEB, HEA, HEM y UPN, acabado con imprimación antioxidante, confor- mando elementos de anclaje, trabajado en taller y fijado mediante soldadura, para refuerzo es- tructural colocado a una altura de hasta 3 m., i/p.p. de despuntes y dos manos de minio, total- mente montado, según CTE/ DB-SE-A. Los trabajos serán realizados por soldador cualificado según norma UNE-EN 287-1:1992. Incluye las soldaduras, los cortes, los despuntes, las piezas especiales, los casquillos y los elementos auxiliares de montaje. Incluye: Limpieza y preparación del plano de apoyo. Replanteo y marcado de los ejes. Colocación y fijación provisional del ele- mento. Nivelación y aplomado. Ejecución de las uniones soldadas.</t>
  </si>
  <si>
    <t>kg. Acero UNE-EN 10025 S275JR, en vigas formadas por piezas simples de perfiles laminados en caliente de las series IPN, IPE, HEB, HEA, HEM o UPN, acabado con imprimación antioxi- dante, con uniones soldadas en obra, a una altura de hasta 3 m., unidas entre sí mediante solda- dura con electrodo básico i/p.p. despuntes y dos manos de imprimación con pintura de minio de plomo totalmente montado, según CTE/ DB-SE-A. Los trabajos serán realizados por soldador cualificado según norma UNE-EN 287-1:1992. Incluye las soldaduras, los cortes, los despuntes, las piezas especiales, los casquillos y los elementos auxiliares de montaje. Incluye: Limpieza y preparación del plano de apoyo. Replanteo y marcado de los ejes. Colocación y fijación provisio- nal de la viga. Aplomado y nivelación. Ejecución de las uniones soldadas.</t>
  </si>
  <si>
    <t>Preparación y realización de las pruebas completas para la puesta en marcha de la instalación de detección de incendios según normativa de aplicación, protocolo de pruebas e indicaciones dadas por la DF, incluye la cumplimentación de las fichas justificativas y la realización de todas las pruebas requeridas a plena satisfacción de la DF y propiedad.</t>
  </si>
  <si>
    <t>- Planos de taller.</t>
  </si>
  <si>
    <t>- Planos de detalle y montaje durante la obra.</t>
  </si>
  <si>
    <t>- Diseños gráficos de sistema central de control.</t>
  </si>
  <si>
    <t>- Planos de modificaciones según instrucciones de Dirección de obra.</t>
  </si>
  <si>
    <t>-Documentación final de obra incluyendo.</t>
  </si>
  <si>
    <t>* Planos "as built" (finales).</t>
  </si>
  <si>
    <t>* Protocolos finales de pruebas.</t>
  </si>
  <si>
    <t>* Información de equipos y materiales, fichas técnicas.</t>
  </si>
  <si>
    <t>* Homologaciones de equipos y materiales.</t>
  </si>
  <si>
    <t>* Instrucciones de uso y mantenimiento.</t>
  </si>
  <si>
    <t>* Información correspondiente del libro del edificio.</t>
  </si>
  <si>
    <t>* Regulación y puesta en marcha de todas las instalaciones.</t>
  </si>
  <si>
    <t>Retirada de escombros a los contenedores previstos a pie de obra y/o a pie de carga, servicio de recogida y entrega de contenedores de residuos, con traslado a vertedero autorizado para su tratamiento, y canon y/o tasas de vertido. Se contempla el servicio necesario para la totalidad de la obra. Será obligatorio aportar el certificado de gestión de los residuos a la finalización de la obra.</t>
  </si>
  <si>
    <t>Ejecución del Plan de Seguridad y Salud o estudio básico, previa aprobación por parte de la di- rección facultativa del mencionado Plan o Estudio Básico, incluyendo en principio: instalaciones provisionales de obra y señalizaciones, equipos de protección individual, sistemas de protección colectiva, instalaciones, formación, vallados, señalización, etc; todo ello según normativa vigen- te, y redacción de Documento de Gestión Preventiva redactado por técnico competente.</t>
  </si>
  <si>
    <t>RESUMEN DE PRESUPUESTO</t>
  </si>
  <si>
    <t>PRESUPUESTO DE EJECUCIÓN MATERIAL</t>
  </si>
  <si>
    <t>Suma   .....................................................</t>
  </si>
  <si>
    <t>PRESUPUESTO BASE DE LICITACIÓN SIN IVA</t>
  </si>
  <si>
    <t>21% IVA ................................................</t>
  </si>
  <si>
    <t>PRESUPUESTO BASE DE LICITACIÓN</t>
  </si>
  <si>
    <r>
      <t xml:space="preserve">Suministro e instalación de Central modular de detección de incendios analógica ampliable has- ta 32 lazos mediante tarjetas de 2 lazos (TBUD-250) y cajas de expansión (CAD-250-B). No in- corpora lazos de detección. Pantalla táctil de 10” con gestión gráfica. 2048 zonas, 256 áreas y 1024 grupos. Registro histórico de 1.000.000 eventos. </t>
    </r>
    <r>
      <rPr>
        <b/>
        <sz val="7"/>
        <color indexed="8"/>
        <rFont val="Arial"/>
        <family val="2"/>
      </rPr>
      <t>Sistema abierto con software de confi- guración y mantenimiento gratuitos</t>
    </r>
    <r>
      <rPr>
        <sz val="7"/>
        <color indexed="8"/>
        <rFont val="Arial"/>
        <family val="2"/>
      </rPr>
      <t>, configuración mediante puerto USB o Ethernet. 2 salidas de sirenas supervisadas y 2 salidas de relés libres de tensión en placa. Salida auxiliar de 24 V 500 mA. Conectable a red (T-Network) de 64 centrales analógicas mediante RS485 (TMB-252) o fibra óptica (TMBFI-252) no incluidas. Puerto Ethernet en placa madre para programación y te- lemantenimiento remoto, compatible con Detnov Cloud y salida Modbus IP. Contact-ID para co- nexión a CRA mediante TCD-109. Cabina metálica. Multilingüe. Certificado CPR EN 54-2 y EN 54-4. Precisa de 2 baterías BTD-1224 no incluidas. Dimensiones: 533 x 453 x 212 mm, modelo CAD-250 o similar de las mismas características.
Totalmente instalada, probada y funcionando.</t>
    </r>
  </si>
  <si>
    <t>02</t>
  </si>
  <si>
    <t>EXTINCIÓN AUTOMÁTICA DE INCENDIOS</t>
  </si>
  <si>
    <t xml:space="preserve">TOTAL 01.............................................................................................................................................................  </t>
  </si>
  <si>
    <t>CAPÍTULO</t>
  </si>
  <si>
    <t xml:space="preserve">   IMPORTE  </t>
  </si>
  <si>
    <t xml:space="preserve">RESUMEN                                                                                  </t>
  </si>
  <si>
    <t>03</t>
  </si>
  <si>
    <t>04</t>
  </si>
  <si>
    <t>05</t>
  </si>
  <si>
    <t>06</t>
  </si>
  <si>
    <t>07</t>
  </si>
  <si>
    <t>08</t>
  </si>
  <si>
    <t>09</t>
  </si>
  <si>
    <t>10</t>
  </si>
  <si>
    <t>11</t>
  </si>
  <si>
    <t>12</t>
  </si>
  <si>
    <t>EXTINCIÓN AUTOMÁTICA DE INCENDIOS ..............................................................................................................................................................................................................</t>
  </si>
  <si>
    <t>DETECCIÓN DE INCENDIOS.........................................................................................................................................................................................................................................</t>
  </si>
  <si>
    <t>CABLEADO Y CANALIZACIÓN  .......................................................................................................................................................................................................................................</t>
  </si>
  <si>
    <t>SEÑALIZACIÓN...................................................................................................................................................................................................................................................................</t>
  </si>
  <si>
    <t>DESMONTAJE INSTALACIÓN EXISTENTE ..............................................................................................................................................................................................................</t>
  </si>
  <si>
    <t>RED DE BIES .....................................................................................................................................................................................................................................................................</t>
  </si>
  <si>
    <t>GRUPO PRESION - ALJIBE ............................................................................................................................................................................................................................................</t>
  </si>
  <si>
    <t>OBRA CIVIL  .......................................................................................................................................................................................................................................................................</t>
  </si>
  <si>
    <t>BANCADA ALJIBE...............................................................................................................................................................................................................................................................</t>
  </si>
  <si>
    <t>SEGURIDAD Y SALUD  .....................................................................................................................................................................................................................................................</t>
  </si>
  <si>
    <t>PRUEBAS, PUESTA EN MARCHA Y LEGALIZACIÓN................................................................................................................................................................................................</t>
  </si>
  <si>
    <t>GESTION DE RESIDUOS ...............................................................................................................................................................................................................................................</t>
  </si>
  <si>
    <t>02.01</t>
  </si>
  <si>
    <t>02.02</t>
  </si>
  <si>
    <t>02.03</t>
  </si>
  <si>
    <t>02.04</t>
  </si>
  <si>
    <t>02.05</t>
  </si>
  <si>
    <t>02.06</t>
  </si>
  <si>
    <t>02.07</t>
  </si>
  <si>
    <t>02.08</t>
  </si>
  <si>
    <t>02.09</t>
  </si>
  <si>
    <t>02.10</t>
  </si>
  <si>
    <t>02.11</t>
  </si>
  <si>
    <t>ud    Central de detección y extinción para el control de 1 riesgo (3 zonas de detección)</t>
  </si>
  <si>
    <t>ud    Pulsador de paro de extinción rearmable</t>
  </si>
  <si>
    <t>ud    Rótulo indicador luminoso con zumbador con etiqueta "EXTINCIÓN DISPARADA"</t>
  </si>
  <si>
    <t>ud    Sirena con flash interior</t>
  </si>
  <si>
    <t>ud    Tarjeta pasarela al lazo analógico para centrales convencionales</t>
  </si>
  <si>
    <t>ud    Bateria de plomo estanca de 10Vcc 7,2A</t>
  </si>
  <si>
    <t>ud    Sistema modular Novec 51 litros. Rack planta 3ª</t>
  </si>
  <si>
    <t>ud    Sistema modular Novec 180 litros. Archivo planta sótano</t>
  </si>
  <si>
    <t>ud    Prueba de estanqueidad del recinto</t>
  </si>
  <si>
    <t>Suministro e instalación de central de detección y extinción para el control de 1 riesgo (3 zonas de detección). Dispone de 1 salida para la activación de la botella y 1 salida para la activación del letrero, 2 entradas para la supervisión de la botella, entradas de pulsadores: disparo, aborto y pausa de extinción, 2 salidas de sirenas para los dos posibles estados del proceso de extin- ción, retardo de disparo de extinción configurable, 3 modos de funcionamiento del bloque de ex- tinción: Manual, automático y anulado, 2 entradas para la vigilancia del recinto: puerta y ventila- ción. Registro histórico de eventos. Posibilidad de conexión a PC mediante USB para programa- ciones complejas y descarga de eventos. Integrable a sistemas analógicos directamente del la- zo analógico. Certificados CPR EN12094/1 y EN54-2 y EN54-4. Dimensiones: 443 x 268 x 109mm. Precisa de 2 baterías de plomo 12Vcc 7,2A no incluidas.
Totalmente instalada, probada y funcionando.</t>
  </si>
  <si>
    <t>Suministro e instalación de pulsador de disparo de extinción rearmable. Color amarillo. Con llave de prueba, montaje en superficie. Incluye tapa de protección. Uso en interior. Incluye resistencia de 100 Ohm -2W. Dimensiones 98x98x48mm. Certificado CPR EN54-11
Totalmente instalado, probado y funcionando.</t>
  </si>
  <si>
    <t>Suministro e instalación de pulsador de paro de extinción rearmable. Color azul. Con llave de prueba, montaje en superficie. Incluye tapa de protección. Uso en interior. Incluye resistencia de 100 Ohm -2W. Dimensiones 98x98x48mm. Certificado CPR EN54-11
Totalmente instalado, probado y funcionando.</t>
  </si>
  <si>
    <t>Suministro e instalación de rótulo indicador luminoso con zumbador. Alimentación 24Vcc. Ilumi- nación LED de alta luminosidad. Caja de policarbonato con frontal transparente. Color blanco. Etiqueta "EXTINCIÓN DISPARADA" incluida. Certificado CPR EN 54-3.
Totalmente instalado, probado y funcionando.</t>
  </si>
  <si>
    <t>Suministro e instalación de sirena con flash de interior. 32 tonos, 2 volúmenes y 2 coberturas se- leccionables. Alimentación: 10 a 60 Vcc, consumo: 8 a 14 mA. IP21. Color rojo. Potencia acústi- ca 98dB a 105 dB según volumen seleccionado. Cobertura: W-3-7 (0,5Hz) o W-4-9 (1Hz). Certifi- cado CPR EN 54-3 y EN 54-23. Dimensiones: 44 x 118 x 106 mm.
Totalmente instalada, probada y funcionando.</t>
  </si>
  <si>
    <t>Suministro e instalación de tarjeta pasarela al lazo analógico para centrales convencionales y ex- tinción, permite la comunicación de las alarmas y averías de la central convencional y extinción a través del lazo analógico a central analógica, modelo TPLD-100 o similar de las mismas carac- terísticas.
Totalmente instalada, probada y funcionando.</t>
  </si>
  <si>
    <t>Suministro e instalación de Batería de plomo estanca de 12Vcc 7.2A, modelo BTD-1207 o simi- lar de las mismas características.
Totalmente instalada, probada y funcionando.</t>
  </si>
  <si>
    <t>Comprobación de la estanquidad del recinto para localizar y después sellar de manera efectiva cualquier fuga significativa de aire que pudiera impedir que el recinto mantenga el nivel de con- centración especificado del agente extintor, durante el tiempo de permanencia indicado, tenien- do el recinto a proteger, además de resistencia estructural e integridad para contener la descar- ga del agente extintor, de sistema de alivio de presión. Según ANEXO E, UNE-EN_15004-1=2009 Extincion automatica gas.</t>
  </si>
  <si>
    <t>CABLEADO Y CANALIZACIÓN</t>
  </si>
  <si>
    <t>03.01</t>
  </si>
  <si>
    <t>03.02</t>
  </si>
  <si>
    <t>03.03</t>
  </si>
  <si>
    <t>ml     Alimentación auxiliar a 24V</t>
  </si>
  <si>
    <t>ml     Cableado protección contra incendios</t>
  </si>
  <si>
    <t>ud    Alimentación eléctrica para central de detección de incendios</t>
  </si>
  <si>
    <t>Suministro e instalación cableado de conexión a cada uno de los elementos de la instalación, (detectores, pulsadores, sirenas, módulos de entrada y salida, fuentes de alimentación, extini- cón automática, etc) con cable 2x1,5mm trenzado y apantallado AS+ (RF90), resistente al fue- go, no propagador de llama, libre de halógenos, baja emisión de humo y baja corrosividad, con p.p. de canalización montado bajo tubo de PVC rígido L.H. con uniones roscadas o tubo de PVC flexible corrugado L.H. en canalización empotrada, incluyendo p.p de cajas de derivación y regis- tro, sujeciones, soportación y todos los accesorios precisos para su instalación y montaje, con- forme a especificaciones del fabricante del sistema de detección.</t>
  </si>
  <si>
    <t>ud    Pulsador de disparo de extinción rearmable</t>
  </si>
  <si>
    <t>ud    Retenedor electromagnético para montaje en superficie. DETNOV GTR048000A07 RED-100</t>
  </si>
  <si>
    <t>ud    Programación central de extinción</t>
  </si>
  <si>
    <t xml:space="preserve">TOTAL 02.............................................................................................................................................................  </t>
  </si>
  <si>
    <t xml:space="preserve">TOTAL 03.............................................................................................................................................................  </t>
  </si>
  <si>
    <t>04.01</t>
  </si>
  <si>
    <t>04.02</t>
  </si>
  <si>
    <t>ud    Detección. Señal fotoluminiscente de detección de incendios Clase A.</t>
  </si>
  <si>
    <t>ud    Extinción. Señal fotoluminiscente de detección de incendios Clase A.</t>
  </si>
  <si>
    <t xml:space="preserve">TOTAL 04.............................................................................................................................................................  </t>
  </si>
  <si>
    <t>SEÑALIZACIÓN</t>
  </si>
  <si>
    <t>DESMONTAJE INSTALACIÓN EXISTENTE</t>
  </si>
  <si>
    <t>05.01</t>
  </si>
  <si>
    <t>05.02</t>
  </si>
  <si>
    <t>05.03</t>
  </si>
  <si>
    <t>P.A.  Desmontaje instalaciones de PCI</t>
  </si>
  <si>
    <t>P.A.  Desmontaje instalación existente extinción</t>
  </si>
  <si>
    <t>P.A   Servicio técnico Siemens</t>
  </si>
  <si>
    <t>Desmontaje de la instalación de protección contra incendios existente, incluyendo desmontaje de todos lo elementos de la instalación (bocas de incendio equipadas, central de detección, de- tectores, pulsadores, sirenas, módulos etc), canalizaciones, cableados, incluso retirada controla- da y acopio de los materiales para su correcto reciclaje.
Conjunto de operaciones necesarias para el completo desmontaje selectivo de la totalidad de instalaciones de Protección Contra Incendios actuales que no se mantengan en el planteamien- to del nuevo proyecto. Realizándose de acuerdo a la programación de actuación general de la obra.
Se incluye cualquier actuación necesaria para el correcto desarrollo de los desmontajes y cone- xionados provisionales, y cualquier elemento o accesorio que no tenga una aplicación o uso a la terminación de la obra, con las ayudas necesarias para su realización, medios auxiliares de ele- vación, acopio de materiales de desguace y retirada, siguiendo las normas generales marcadas para su eliminación, reciclaje y traslado a punto limpio o planta de tratamiento de residuos.
El desmontaje de la instalación y elementos de protección de incendios existentes se realizara según el avance y necesidades de la obra, de acuerdo a las necesidades de funcionamiento del hospital de tal manera que no se deje al edificio sin sistema de protección contra incendios, por lo que se tendrá que coordinar dicho desmontaje con la implantación del nuevo sistema.</t>
  </si>
  <si>
    <t>Desmontaje de la instalación de extinicón automática de incendios existente, incluyendo des- montaje de todos lo elementos de la instalación (central de detección, detectores, pulsadores, si- renas, rótulos, baterías, tuberías, etc), canalizaciones, cableados, incluso retirada controlada y acopio de los materiales para su correcto reciclaje. Se incluye la destrucción de los cilindros, va- ciado de los cilindros, descontaminación, achatarramiento y emisión del certificado de destruc- ción, destrucción de gas fluorado HFC227, tratamiento del HFC227 para su destrucción por agentes habilitados.
Conjunto de operaciones necesarias para el completo desmontaje selectivo de la totalidad de la instalación actual que no se mantengan en el planteamiento del nuevo proyecto. Realizándose de acuerdo a la programación de actuación general de la obra.
Se incluye cualquier actuación necesaria para el correcto desarrollo de los desmontajes y cone- xionados provisionales, y cualquier elemento o accesorio que no tenga una aplicación o uso a la terminación de la obra, con las ayudas necesarias para su realización, medios auxiliares de ele- vación, acopio de materiales de desguace y retirada, siguiendo las normas generales marcadas para su eliminación, reciclaje y traslado a punto limpio o planta de tratamiento de residuos.
El desmontaje de la instalación y elementos de protección de incendios existentes se realizara según el avance y necesidades de la obra, de acuerdo a las necesidades de funcionamiento del hospital de tal manera que no se deje al edificio sin sistema de protección contra incendios, por lo que se tendrá que coordinar dicho desmontaje con la implantación del nuevo sistema.</t>
  </si>
  <si>
    <t xml:space="preserve">TOTAL 05.............................................................................................................................................................  </t>
  </si>
  <si>
    <t>RED DE BIES</t>
  </si>
  <si>
    <t>06.01</t>
  </si>
  <si>
    <t>06.02</t>
  </si>
  <si>
    <t>06.03</t>
  </si>
  <si>
    <t>06.04</t>
  </si>
  <si>
    <t>Ud    Boca de incendio equipada.</t>
  </si>
  <si>
    <t>m      Tuberia de acero 1 1/4"</t>
  </si>
  <si>
    <t>m      Tuberia de acero 1 1/2"</t>
  </si>
  <si>
    <t>m      Tuberia de acero 2 1/2"</t>
  </si>
  <si>
    <t xml:space="preserve">TOTAL 06.............................................................................................................................................................  </t>
  </si>
  <si>
    <t>GRUPO PRESION - ALJIBE</t>
  </si>
  <si>
    <t>-02 ud. de depósito de agua de 3 m3/ PVC AQUABLOCK XL. Medidas: 1.725 mm. x 1.150 mm. C235x 1.850 mm. (L x A x h)</t>
  </si>
  <si>
    <t>07.01</t>
  </si>
  <si>
    <t>07.02</t>
  </si>
  <si>
    <t>07.03</t>
  </si>
  <si>
    <t>ud    Grupo presión 12 m³/h 73,52 mca + Aljibes</t>
  </si>
  <si>
    <t xml:space="preserve"> m      Tubería de acero 2 1/2"</t>
  </si>
  <si>
    <t>ud    Interconexión Acometida con aljibe y grupo bombeo</t>
  </si>
  <si>
    <t xml:space="preserve">TOTAL 07.............................................................................................................................................................  </t>
  </si>
  <si>
    <t>OBRA CIVIL</t>
  </si>
  <si>
    <t>08.01</t>
  </si>
  <si>
    <t>08.03</t>
  </si>
  <si>
    <t>08.02</t>
  </si>
  <si>
    <t>p.a    Ayudas de albañilería</t>
  </si>
  <si>
    <t>m2    Desmontaje y montaje de falso techo</t>
  </si>
  <si>
    <t>m2    Trabajos de pintura</t>
  </si>
  <si>
    <t>Desmontaje y montaje de falso techo modular existente formado por placas de 600x600mm o te- cho continuo de escayola, para permitir el desmontaje y montaje de la instalación de protección de incendios objeto del proyecto, con acopio de material y posterior montaje de los mismos.
Para el montaje, se reutilizarán las placas previamente desmontadas siempre y cuando estén en perfecto estado, en caso contrario, se incluye la reposición de las placas y/o escayola para te- cho continuo, incluyendo en la presente partida el suministro y montaje de falso techo registra- ble constituido por placas de 600x600mm iguales a las existentes o placas de escayola y p.p. de perfilería para su sujeción en caso necesario.
Todo el falso techo se entregará perfectamente nivelado y colocado, incluso limpieza y retirada de escombros, con p.p. de medios auxiliares.</t>
  </si>
  <si>
    <t xml:space="preserve">TOTAL 08.............................................................................................................................................................  </t>
  </si>
  <si>
    <t>BANCADA ALJIBE</t>
  </si>
  <si>
    <t>PRUEBAS, PUESTA EN MARCHA Y LEGALIZACIÓN</t>
  </si>
  <si>
    <t>09.01</t>
  </si>
  <si>
    <t>ud    Placa de anclaje de acero de 250x250 mm y espesor 12 mm</t>
  </si>
  <si>
    <t>kg     Acero laminado en caliente</t>
  </si>
  <si>
    <t>kg     Acero S275 en vigas</t>
  </si>
  <si>
    <t>Placa de anclaje de acero UNE-EN 10025 S275JR en perfil plano, con taladro central, de 250x250 mm y espesor 12 mm, y montaje sobre 4 Anclajes HIT-V 8.8 M12 hef=110mm. Taco Químico: HIT-RE 500 V3 y protección anticorrosiva aplicada a las tuercas y extremos de los per- nos.
Criterio de valoración económica: Incluye los cortes, los despuntes, las pletinas, las piezas espe- ciales y los elementos auxiliares de montaje.  Los trabajos serán realizados por soldador cualifi- cado según norma UNE-EN 287-1:1992 Incluye: Limpieza y preparación de la superficie de apo- yo. Replanteo y marcado de los ejes. Colocación y fijación provisional de la placa. Aplomado y nivelación. Relleno con mortero. Aplicación de la protección anticorrosiva.</t>
  </si>
  <si>
    <t xml:space="preserve">TOTAL 09.............................................................................................................................................................  </t>
  </si>
  <si>
    <t>09.02</t>
  </si>
  <si>
    <t>09.03</t>
  </si>
  <si>
    <t>10.01</t>
  </si>
  <si>
    <t>10.02</t>
  </si>
  <si>
    <t>10.03</t>
  </si>
  <si>
    <t xml:space="preserve"> ud       Pruebas finales y puesta en marcha</t>
  </si>
  <si>
    <t>ud    Documentación de la instalación de PCI</t>
  </si>
  <si>
    <t>Documentación complementaria y final de obra para la correcta realización, ejecución, puesta en marcha y legalización de la instalación.
Como índice orientativo de documentación no exclusivo de otros documentos precisos, se indi- can:</t>
  </si>
  <si>
    <t>Legalización de la instalación de detección de incendios y extinción automática, incluyendo pro- yecto y certificado final de instalación, visados en Colegio profesional por técnico competente. In- cluso tramitación, pago de tasas en Delegación de Industria, tasas de Ayuntamiento (DR, ICIO, ocupación de vía pública, etc), incluso visita inspección OCA.
Nota: Esta partida se valorará con 0 euros por estar incluida dentro de los gastos generales. La partida se ejecutará según documento de proyecto e indicaciones de la Dirección Facultativa.</t>
  </si>
  <si>
    <t>ud    Legalización de la instalación de PCI</t>
  </si>
  <si>
    <t xml:space="preserve">TOTAL 10.............................................................................................................................................................  </t>
  </si>
  <si>
    <t>GESTION DE RESIDUOS</t>
  </si>
  <si>
    <t>11.01</t>
  </si>
  <si>
    <t>ud    GESTION RESIDUOS</t>
  </si>
  <si>
    <t xml:space="preserve">TOTAL 11.............................................................................................................................................................  </t>
  </si>
  <si>
    <t>SEGURIDAD Y SALUD</t>
  </si>
  <si>
    <t>12.01</t>
  </si>
  <si>
    <t xml:space="preserve"> ud    MEDIDAS DE SEGURIDAD Y SALUD</t>
  </si>
  <si>
    <t xml:space="preserve">TOTAL 12.............................................................................................................................................................  </t>
  </si>
  <si>
    <t xml:space="preserve">TOTAL….........................................................................................................................................................................................................................................  </t>
  </si>
  <si>
    <t xml:space="preserve">13,00 % Gastos generales …….........  </t>
  </si>
  <si>
    <t>6,00 % Beneficio industrial .................</t>
  </si>
  <si>
    <t>Asciende el presupuesto a la expresada cantidad 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</si>
</sst>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30" x14ac:knownFonts="1">
    <font>
      <sz val="10"/>
      <name val="Times New Roman"/>
      <family val="1"/>
      <charset val="204"/>
    </font>
    <font>
      <sz val="10"/>
      <name val="Arial Narrow"/>
      <family val="2"/>
    </font>
    <font>
      <b/>
      <sz val="10"/>
      <name val="Arial Narrow"/>
      <family val="2"/>
    </font>
    <font>
      <b/>
      <sz val="8"/>
      <name val="Arial Narrow"/>
      <family val="2"/>
    </font>
    <font>
      <b/>
      <sz val="8"/>
      <color indexed="8"/>
      <name val="Arial Narrow"/>
      <family val="2"/>
    </font>
    <font>
      <b/>
      <sz val="10"/>
      <color indexed="8"/>
      <name val="Arial Narrow"/>
      <family val="2"/>
    </font>
    <font>
      <sz val="7"/>
      <color indexed="8"/>
      <name val="Arial Narrow"/>
      <family val="2"/>
    </font>
    <font>
      <sz val="8"/>
      <color indexed="8"/>
      <name val="Arial Narrow"/>
      <family val="2"/>
    </font>
    <font>
      <b/>
      <sz val="12"/>
      <color indexed="8"/>
      <name val="Arial Narrow"/>
      <family val="2"/>
    </font>
    <font>
      <sz val="9"/>
      <color indexed="8"/>
      <name val="Arial Narrow"/>
      <family val="2"/>
    </font>
    <font>
      <sz val="7"/>
      <color indexed="8"/>
      <name val="Arial"/>
      <family val="2"/>
    </font>
    <font>
      <sz val="8"/>
      <name val="Arial Narrow"/>
      <family val="2"/>
    </font>
    <font>
      <b/>
      <sz val="7"/>
      <color indexed="8"/>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4CBE0"/>
        <bgColor indexed="64"/>
      </patternFill>
    </fill>
  </fills>
  <borders count="22">
    <border>
      <left/>
      <right/>
      <top/>
      <bottom/>
      <diagonal/>
    </border>
    <border>
      <left/>
      <right/>
      <top style="thin">
        <color indexed="0"/>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000000"/>
      </top>
      <bottom/>
      <diagonal/>
    </border>
    <border>
      <left/>
      <right/>
      <top/>
      <bottom style="thin">
        <color rgb="FF000000"/>
      </bottom>
      <diagonal/>
    </border>
  </borders>
  <cellStyleXfs count="42">
    <xf numFmtId="0" fontId="0" fillId="0" borderId="0" applyNumberFormat="0" applyFill="0" applyBorder="0" applyProtection="0">
      <alignment vertical="top" wrapText="1"/>
    </xf>
    <xf numFmtId="0" fontId="13" fillId="10" borderId="0" applyNumberFormat="0" applyBorder="0" applyAlignment="0" applyProtection="0"/>
    <xf numFmtId="0" fontId="13" fillId="14" borderId="0" applyNumberFormat="0" applyBorder="0" applyAlignment="0" applyProtection="0"/>
    <xf numFmtId="0" fontId="13" fillId="18" borderId="0" applyNumberFormat="0" applyBorder="0" applyAlignment="0" applyProtection="0"/>
    <xf numFmtId="0" fontId="13" fillId="22" borderId="0" applyNumberFormat="0" applyBorder="0" applyAlignment="0" applyProtection="0"/>
    <xf numFmtId="0" fontId="13" fillId="26" borderId="0" applyNumberFormat="0" applyBorder="0" applyAlignment="0" applyProtection="0"/>
    <xf numFmtId="0" fontId="13" fillId="30" borderId="0" applyNumberFormat="0" applyBorder="0" applyAlignment="0" applyProtection="0"/>
    <xf numFmtId="0" fontId="13" fillId="11" borderId="0" applyNumberFormat="0" applyBorder="0" applyAlignment="0" applyProtection="0"/>
    <xf numFmtId="0" fontId="13" fillId="15" borderId="0" applyNumberFormat="0" applyBorder="0" applyAlignment="0" applyProtection="0"/>
    <xf numFmtId="0" fontId="13" fillId="19" borderId="0" applyNumberFormat="0" applyBorder="0" applyAlignment="0" applyProtection="0"/>
    <xf numFmtId="0" fontId="13" fillId="23" borderId="0" applyNumberFormat="0" applyBorder="0" applyAlignment="0" applyProtection="0"/>
    <xf numFmtId="0" fontId="13" fillId="27" borderId="0" applyNumberFormat="0" applyBorder="0" applyAlignment="0" applyProtection="0"/>
    <xf numFmtId="0" fontId="13" fillId="31"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20" borderId="0" applyNumberFormat="0" applyBorder="0" applyAlignment="0" applyProtection="0"/>
    <xf numFmtId="0" fontId="29" fillId="24" borderId="0" applyNumberFormat="0" applyBorder="0" applyAlignment="0" applyProtection="0"/>
    <xf numFmtId="0" fontId="29" fillId="28" borderId="0" applyNumberFormat="0" applyBorder="0" applyAlignment="0" applyProtection="0"/>
    <xf numFmtId="0" fontId="29" fillId="32" borderId="0" applyNumberFormat="0" applyBorder="0" applyAlignment="0" applyProtection="0"/>
    <xf numFmtId="0" fontId="18" fillId="2" borderId="0" applyNumberFormat="0" applyBorder="0" applyAlignment="0" applyProtection="0"/>
    <xf numFmtId="0" fontId="23" fillId="6" borderId="14" applyNumberFormat="0" applyAlignment="0" applyProtection="0"/>
    <xf numFmtId="0" fontId="25" fillId="7" borderId="17" applyNumberFormat="0" applyAlignment="0" applyProtection="0"/>
    <xf numFmtId="0" fontId="24" fillId="0" borderId="16" applyNumberFormat="0" applyFill="0" applyAlignment="0" applyProtection="0"/>
    <xf numFmtId="0" fontId="15" fillId="0" borderId="11" applyNumberFormat="0" applyFill="0" applyAlignment="0" applyProtection="0"/>
    <xf numFmtId="0" fontId="17" fillId="0" borderId="0" applyNumberFormat="0" applyFill="0" applyBorder="0" applyAlignment="0" applyProtection="0"/>
    <xf numFmtId="0" fontId="29" fillId="9" borderId="0" applyNumberFormat="0" applyBorder="0" applyAlignment="0" applyProtection="0"/>
    <xf numFmtId="0" fontId="29" fillId="13"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29" fillId="25" borderId="0" applyNumberFormat="0" applyBorder="0" applyAlignment="0" applyProtection="0"/>
    <xf numFmtId="0" fontId="29" fillId="29" borderId="0" applyNumberFormat="0" applyBorder="0" applyAlignment="0" applyProtection="0"/>
    <xf numFmtId="0" fontId="21" fillId="5" borderId="14" applyNumberFormat="0" applyAlignment="0" applyProtection="0"/>
    <xf numFmtId="0" fontId="19" fillId="3" borderId="0" applyNumberFormat="0" applyBorder="0" applyAlignment="0" applyProtection="0"/>
    <xf numFmtId="0" fontId="20" fillId="4" borderId="0" applyNumberFormat="0" applyBorder="0" applyAlignment="0" applyProtection="0"/>
    <xf numFmtId="0" fontId="13" fillId="8" borderId="18" applyNumberFormat="0" applyFont="0" applyAlignment="0" applyProtection="0"/>
    <xf numFmtId="0" fontId="22" fillId="6" borderId="15" applyNumberFormat="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14" fillId="0" borderId="0" applyNumberFormat="0" applyFill="0" applyBorder="0" applyAlignment="0" applyProtection="0"/>
    <xf numFmtId="0" fontId="16" fillId="0" borderId="12" applyNumberFormat="0" applyFill="0" applyAlignment="0" applyProtection="0"/>
    <xf numFmtId="0" fontId="17" fillId="0" borderId="13" applyNumberFormat="0" applyFill="0" applyAlignment="0" applyProtection="0"/>
    <xf numFmtId="0" fontId="28" fillId="0" borderId="19" applyNumberFormat="0" applyFill="0" applyAlignment="0" applyProtection="0"/>
  </cellStyleXfs>
  <cellXfs count="83">
    <xf numFmtId="0" fontId="0" fillId="0" borderId="0" xfId="0">
      <alignment vertical="top" wrapText="1"/>
    </xf>
    <xf numFmtId="0" fontId="1" fillId="0" borderId="0" xfId="0" applyFont="1">
      <alignment vertical="top" wrapText="1"/>
    </xf>
    <xf numFmtId="0" fontId="6" fillId="0" borderId="0" xfId="0" applyFont="1" applyAlignment="1">
      <alignment horizontal="left" vertical="top"/>
    </xf>
    <xf numFmtId="2" fontId="11" fillId="0" borderId="0" xfId="0" applyNumberFormat="1" applyFont="1">
      <alignment vertical="top" wrapText="1"/>
    </xf>
    <xf numFmtId="0" fontId="4" fillId="0" borderId="0" xfId="0" applyFont="1" applyAlignment="1">
      <alignment horizontal="center" vertical="top"/>
    </xf>
    <xf numFmtId="0" fontId="3" fillId="0" borderId="0" xfId="0" applyFont="1" applyAlignment="1">
      <alignment horizontal="right" vertical="top" wrapText="1"/>
    </xf>
    <xf numFmtId="0" fontId="3" fillId="0" borderId="0" xfId="0" quotePrefix="1" applyFont="1" applyAlignment="1">
      <alignment horizontal="right" vertical="top" wrapText="1"/>
    </xf>
    <xf numFmtId="0" fontId="4" fillId="0" borderId="0" xfId="0" applyFont="1" applyAlignment="1">
      <alignment horizontal="left" vertical="top"/>
    </xf>
    <xf numFmtId="0" fontId="3" fillId="0" borderId="0" xfId="0" quotePrefix="1" applyFont="1" applyAlignment="1">
      <alignment horizontal="center" vertical="top" wrapText="1"/>
    </xf>
    <xf numFmtId="0" fontId="10" fillId="0" borderId="0" xfId="0" applyFont="1" applyAlignment="1">
      <alignment horizontal="left" vertical="top" wrapText="1"/>
    </xf>
    <xf numFmtId="0" fontId="1" fillId="0" borderId="0" xfId="0" applyFont="1" applyAlignment="1">
      <alignment vertical="top" wrapText="1"/>
    </xf>
    <xf numFmtId="0" fontId="6" fillId="0" borderId="1" xfId="0" applyFont="1" applyBorder="1" applyAlignment="1">
      <alignment horizontal="left" vertical="top"/>
    </xf>
    <xf numFmtId="4" fontId="11" fillId="0" borderId="1" xfId="0" applyNumberFormat="1" applyFont="1" applyBorder="1">
      <alignment vertical="top" wrapText="1"/>
    </xf>
    <xf numFmtId="0" fontId="7" fillId="0" borderId="0" xfId="0" applyFont="1" applyAlignment="1">
      <alignment horizontal="left" vertical="top"/>
    </xf>
    <xf numFmtId="0" fontId="7" fillId="0" borderId="1" xfId="0" applyFont="1" applyBorder="1" applyAlignment="1">
      <alignment horizontal="left" vertical="top"/>
    </xf>
    <xf numFmtId="0" fontId="7" fillId="0" borderId="0" xfId="0" applyFont="1" applyAlignment="1">
      <alignment horizontal="right" vertical="top"/>
    </xf>
    <xf numFmtId="0" fontId="5" fillId="0" borderId="0" xfId="0" applyFont="1" applyAlignment="1">
      <alignment horizontal="right" vertical="top"/>
    </xf>
    <xf numFmtId="164" fontId="7" fillId="0" borderId="20" xfId="0" applyNumberFormat="1" applyFont="1" applyBorder="1" applyAlignment="1">
      <alignment horizontal="left" vertical="center" wrapText="1"/>
    </xf>
    <xf numFmtId="0" fontId="9" fillId="0" borderId="0" xfId="0" applyFont="1" applyAlignment="1">
      <alignment horizontal="left" vertical="top"/>
    </xf>
    <xf numFmtId="0" fontId="2" fillId="33" borderId="0" xfId="0" quotePrefix="1" applyFont="1" applyFill="1" applyAlignment="1">
      <alignment horizontal="right" vertical="top" wrapText="1"/>
    </xf>
    <xf numFmtId="0" fontId="2" fillId="33" borderId="0" xfId="0" applyFont="1" applyFill="1" applyAlignment="1">
      <alignment horizontal="right" vertical="top" wrapText="1"/>
    </xf>
    <xf numFmtId="0" fontId="3" fillId="0" borderId="2" xfId="0" quotePrefix="1" applyFont="1" applyBorder="1" applyAlignment="1">
      <alignment horizontal="right" wrapText="1"/>
    </xf>
    <xf numFmtId="0" fontId="3" fillId="0" borderId="2" xfId="0" applyFont="1" applyBorder="1" applyAlignment="1">
      <alignment horizontal="right" wrapText="1"/>
    </xf>
    <xf numFmtId="0" fontId="4" fillId="0" borderId="2" xfId="0" applyFont="1" applyBorder="1" applyAlignment="1">
      <alignment horizontal="left"/>
    </xf>
    <xf numFmtId="0" fontId="3" fillId="0" borderId="2" xfId="0" quotePrefix="1" applyFont="1" applyBorder="1" applyAlignment="1">
      <alignment horizontal="center" wrapText="1"/>
    </xf>
    <xf numFmtId="0" fontId="1" fillId="0" borderId="0" xfId="0" applyFont="1" applyAlignment="1">
      <alignment wrapText="1"/>
    </xf>
    <xf numFmtId="0" fontId="1" fillId="0" borderId="0" xfId="0" applyFont="1" applyAlignment="1">
      <alignment vertical="center" wrapText="1"/>
    </xf>
    <xf numFmtId="4" fontId="2" fillId="0" borderId="0" xfId="0" applyNumberFormat="1" applyFont="1">
      <alignment vertical="top" wrapText="1"/>
    </xf>
    <xf numFmtId="164" fontId="7" fillId="0" borderId="0" xfId="0" applyNumberFormat="1" applyFont="1" applyBorder="1" applyAlignment="1">
      <alignment horizontal="left" vertical="center" wrapText="1"/>
    </xf>
    <xf numFmtId="0" fontId="7" fillId="0" borderId="20" xfId="0" applyFont="1" applyBorder="1" applyAlignment="1">
      <alignment vertical="center" wrapText="1"/>
    </xf>
    <xf numFmtId="0" fontId="7" fillId="0" borderId="0" xfId="0" applyFont="1" applyBorder="1" applyAlignment="1">
      <alignment vertical="center" wrapText="1"/>
    </xf>
    <xf numFmtId="4" fontId="7" fillId="0" borderId="20" xfId="0" applyNumberFormat="1" applyFont="1" applyBorder="1" applyAlignment="1">
      <alignment horizontal="center" vertical="center" wrapText="1"/>
    </xf>
    <xf numFmtId="0" fontId="5" fillId="0" borderId="0" xfId="0" applyFont="1" applyAlignment="1">
      <alignment horizontal="right" vertical="top"/>
    </xf>
    <xf numFmtId="0" fontId="5" fillId="0" borderId="0" xfId="0" applyFont="1" applyAlignment="1">
      <alignment horizontal="right" vertical="top"/>
    </xf>
    <xf numFmtId="0" fontId="6" fillId="0" borderId="0" xfId="0" applyFont="1" applyBorder="1" applyAlignment="1">
      <alignment horizontal="left" vertical="top"/>
    </xf>
    <xf numFmtId="4" fontId="11" fillId="0" borderId="0" xfId="0" applyNumberFormat="1" applyFont="1" applyBorder="1">
      <alignment vertical="top" wrapText="1"/>
    </xf>
    <xf numFmtId="0" fontId="7" fillId="0" borderId="0" xfId="0" applyFont="1" applyBorder="1" applyAlignment="1">
      <alignment horizontal="left" vertical="top"/>
    </xf>
    <xf numFmtId="0" fontId="10" fillId="0" borderId="0" xfId="0" quotePrefix="1" applyFont="1" applyAlignment="1">
      <alignment horizontal="left" vertical="top" wrapText="1"/>
    </xf>
    <xf numFmtId="0" fontId="1" fillId="0" borderId="9" xfId="0" applyFont="1" applyBorder="1">
      <alignment vertical="top" wrapText="1"/>
    </xf>
    <xf numFmtId="4" fontId="2" fillId="0" borderId="9" xfId="0" applyNumberFormat="1" applyFont="1" applyBorder="1">
      <alignment vertical="top" wrapText="1"/>
    </xf>
    <xf numFmtId="0" fontId="5" fillId="0" borderId="0" xfId="0" applyFont="1" applyBorder="1" applyAlignment="1">
      <alignment horizontal="right" vertical="top"/>
    </xf>
    <xf numFmtId="4" fontId="2" fillId="0" borderId="0" xfId="0" applyNumberFormat="1" applyFont="1" applyBorder="1">
      <alignment vertical="top" wrapText="1"/>
    </xf>
    <xf numFmtId="4" fontId="7" fillId="0" borderId="0" xfId="0" applyNumberFormat="1" applyFont="1" applyBorder="1" applyAlignment="1">
      <alignment horizontal="center" vertical="center" wrapText="1"/>
    </xf>
    <xf numFmtId="164" fontId="7" fillId="0" borderId="9" xfId="0" applyNumberFormat="1" applyFont="1" applyBorder="1" applyAlignment="1">
      <alignment horizontal="left" vertical="center" wrapText="1"/>
    </xf>
    <xf numFmtId="0" fontId="7" fillId="0" borderId="9" xfId="0" applyFont="1" applyBorder="1" applyAlignment="1">
      <alignment vertical="center" wrapText="1"/>
    </xf>
    <xf numFmtId="165" fontId="4" fillId="0" borderId="0" xfId="0" applyNumberFormat="1" applyFont="1" applyBorder="1" applyAlignment="1">
      <alignment horizontal="center" vertical="top" wrapText="1"/>
    </xf>
    <xf numFmtId="0" fontId="4" fillId="0" borderId="0" xfId="0" applyFont="1" applyAlignment="1">
      <alignment horizontal="right" vertical="top" wrapText="1"/>
    </xf>
    <xf numFmtId="0" fontId="8" fillId="0" borderId="0" xfId="0" applyFont="1" applyAlignment="1">
      <alignment horizontal="left" vertical="center"/>
    </xf>
    <xf numFmtId="0" fontId="4" fillId="0" borderId="9" xfId="0" applyFont="1" applyBorder="1" applyAlignment="1">
      <alignment horizontal="left" vertical="center"/>
    </xf>
    <xf numFmtId="0" fontId="4" fillId="0" borderId="0" xfId="0" applyFont="1" applyAlignment="1">
      <alignment horizontal="left" vertical="center"/>
    </xf>
    <xf numFmtId="0" fontId="11" fillId="0" borderId="0" xfId="0" quotePrefix="1" applyFont="1" applyAlignment="1">
      <alignment horizontal="left" vertical="center" wrapText="1"/>
    </xf>
    <xf numFmtId="0" fontId="3" fillId="0" borderId="0" xfId="0" applyFont="1" applyAlignment="1">
      <alignment horizontal="right" vertical="center" wrapText="1"/>
    </xf>
    <xf numFmtId="0" fontId="1" fillId="0" borderId="0" xfId="0" applyFont="1" applyAlignment="1">
      <alignment horizontal="left" vertical="center" wrapText="1"/>
    </xf>
    <xf numFmtId="0" fontId="4" fillId="0" borderId="0" xfId="0" applyFont="1" applyAlignment="1">
      <alignment vertical="center" wrapText="1"/>
    </xf>
    <xf numFmtId="4" fontId="4" fillId="0" borderId="0" xfId="0" applyNumberFormat="1" applyFont="1" applyAlignment="1">
      <alignment horizontal="center" vertical="center" wrapText="1"/>
    </xf>
    <xf numFmtId="0" fontId="7" fillId="0" borderId="0" xfId="0" applyFont="1" applyAlignment="1">
      <alignment horizontal="right" vertical="center"/>
    </xf>
    <xf numFmtId="0" fontId="7" fillId="0" borderId="0" xfId="0" applyFont="1" applyAlignment="1">
      <alignment horizontal="left" vertical="center"/>
    </xf>
    <xf numFmtId="4" fontId="7" fillId="0" borderId="0" xfId="0" applyNumberFormat="1" applyFont="1" applyAlignment="1">
      <alignment horizontal="center" vertical="center" wrapText="1"/>
    </xf>
    <xf numFmtId="0" fontId="7" fillId="0" borderId="0" xfId="0" applyFont="1" applyAlignment="1">
      <alignment vertical="center" wrapText="1"/>
    </xf>
    <xf numFmtId="165" fontId="7" fillId="0" borderId="20" xfId="0" applyNumberFormat="1" applyFont="1" applyBorder="1" applyAlignment="1">
      <alignment horizontal="center" vertical="center" wrapText="1"/>
    </xf>
    <xf numFmtId="0" fontId="7" fillId="0" borderId="0" xfId="0" applyFont="1" applyAlignment="1">
      <alignment horizontal="left" vertical="center" wrapText="1"/>
    </xf>
    <xf numFmtId="0" fontId="7" fillId="0" borderId="9" xfId="0" applyFont="1" applyBorder="1" applyAlignment="1">
      <alignment horizontal="left" vertical="center" wrapText="1"/>
    </xf>
    <xf numFmtId="165" fontId="7" fillId="0" borderId="9" xfId="0" applyNumberFormat="1" applyFont="1" applyBorder="1" applyAlignment="1">
      <alignment horizontal="center" vertical="center" wrapText="1"/>
    </xf>
    <xf numFmtId="165" fontId="4" fillId="0" borderId="0" xfId="0" applyNumberFormat="1" applyFont="1" applyBorder="1" applyAlignment="1">
      <alignment horizontal="center" vertical="center" wrapText="1"/>
    </xf>
    <xf numFmtId="165" fontId="7" fillId="0" borderId="21" xfId="0" applyNumberFormat="1" applyFont="1" applyBorder="1" applyAlignment="1">
      <alignment horizontal="center" vertical="center" wrapText="1"/>
    </xf>
    <xf numFmtId="165" fontId="4" fillId="0" borderId="20" xfId="0" applyNumberFormat="1" applyFont="1" applyBorder="1" applyAlignment="1">
      <alignment horizontal="center" wrapText="1"/>
    </xf>
    <xf numFmtId="0" fontId="4" fillId="0" borderId="0" xfId="0" applyFont="1" applyAlignment="1">
      <alignment horizontal="right" vertical="center" wrapText="1"/>
    </xf>
    <xf numFmtId="0" fontId="7" fillId="0" borderId="0" xfId="0" applyFont="1" applyAlignment="1">
      <alignment horizontal="right" vertical="center" wrapText="1"/>
    </xf>
    <xf numFmtId="0" fontId="4" fillId="0" borderId="0" xfId="0" applyFont="1" applyAlignment="1">
      <alignment horizontal="right" wrapText="1"/>
    </xf>
    <xf numFmtId="0" fontId="5" fillId="0" borderId="0" xfId="0" applyFont="1" applyAlignment="1">
      <alignment horizontal="right" vertical="top"/>
    </xf>
    <xf numFmtId="0" fontId="2" fillId="33" borderId="0" xfId="0" applyFont="1" applyFill="1" applyAlignment="1">
      <alignment horizontal="left" vertical="top" wrapText="1"/>
    </xf>
    <xf numFmtId="0" fontId="5" fillId="0" borderId="9" xfId="0" applyFont="1" applyBorder="1" applyAlignment="1">
      <alignment horizontal="right" vertical="top"/>
    </xf>
    <xf numFmtId="0" fontId="5" fillId="0" borderId="0" xfId="0" applyFont="1" applyBorder="1" applyAlignment="1">
      <alignment horizontal="right" vertical="top"/>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8" fillId="0" borderId="0" xfId="0" applyFont="1" applyAlignment="1">
      <alignment horizontal="left" vertical="center"/>
    </xf>
  </cellXfs>
  <cellStyles count="42">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álculo" xfId="20" builtinId="22" customBuiltin="1"/>
    <cellStyle name="Celda de comprobación" xfId="21" builtinId="23" customBuiltin="1"/>
    <cellStyle name="Celda vinculada" xfId="22" builtinId="24" customBuiltin="1"/>
    <cellStyle name="Encabezado 1" xfId="23" builtinId="16" customBuiltin="1"/>
    <cellStyle name="Encabezado 4" xfId="24" builtinId="19" customBuiltin="1"/>
    <cellStyle name="Énfasis1" xfId="25" builtinId="29" customBuiltin="1"/>
    <cellStyle name="Énfasis2" xfId="26" builtinId="33" customBuiltin="1"/>
    <cellStyle name="Énfasis3" xfId="27" builtinId="37" customBuiltin="1"/>
    <cellStyle name="Énfasis4" xfId="28" builtinId="41" customBuiltin="1"/>
    <cellStyle name="Énfasis5" xfId="29" builtinId="45" customBuiltin="1"/>
    <cellStyle name="Énfasis6" xfId="30" builtinId="49" customBuiltin="1"/>
    <cellStyle name="Entrada" xfId="31" builtinId="20" customBuiltin="1"/>
    <cellStyle name="Incorrecto" xfId="32" builtinId="27" customBuiltin="1"/>
    <cellStyle name="Neutral" xfId="33" builtinId="28" customBuiltin="1"/>
    <cellStyle name="Normal" xfId="0" builtinId="0" customBuiltin="1"/>
    <cellStyle name="Notas" xfId="34" builtinId="10" customBuiltin="1"/>
    <cellStyle name="Salida" xfId="35" builtinId="21" customBuiltin="1"/>
    <cellStyle name="Texto de advertencia" xfId="36" builtinId="11" customBuiltin="1"/>
    <cellStyle name="Texto explicativo" xfId="37" builtinId="53" customBuiltin="1"/>
    <cellStyle name="Título" xfId="38" builtinId="15" customBuiltin="1"/>
    <cellStyle name="Título 2" xfId="39" builtinId="17" customBuiltin="1"/>
    <cellStyle name="Título 3" xfId="40" builtinId="18" customBuiltin="1"/>
    <cellStyle name="Total" xfId="41"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2"/>
  <sheetViews>
    <sheetView tabSelected="1" zoomScale="140" workbookViewId="0">
      <selection activeCell="C9" sqref="C9"/>
    </sheetView>
  </sheetViews>
  <sheetFormatPr baseColWidth="10" defaultRowHeight="12.75" x14ac:dyDescent="0.2"/>
  <cols>
    <col min="1" max="1" width="9" style="1" customWidth="1"/>
    <col min="2" max="2" width="3.1640625" style="1" customWidth="1"/>
    <col min="3" max="3" width="104.5" style="1" customWidth="1"/>
    <col min="4" max="4" width="3.6640625" style="1" customWidth="1"/>
    <col min="5" max="7" width="10.83203125" style="1" customWidth="1"/>
    <col min="8" max="16384" width="12" style="1"/>
  </cols>
  <sheetData>
    <row r="1" spans="1:7" s="26" customFormat="1" ht="14.45" customHeight="1" x14ac:dyDescent="0.2">
      <c r="A1" s="73" t="s">
        <v>0</v>
      </c>
      <c r="B1" s="74"/>
      <c r="C1" s="74"/>
      <c r="D1" s="74"/>
      <c r="E1" s="74"/>
      <c r="F1" s="74"/>
      <c r="G1" s="75"/>
    </row>
    <row r="2" spans="1:7" s="26" customFormat="1" ht="14.45" customHeight="1" x14ac:dyDescent="0.2">
      <c r="A2" s="76" t="s">
        <v>1</v>
      </c>
      <c r="B2" s="77"/>
      <c r="C2" s="77"/>
      <c r="D2" s="77"/>
      <c r="E2" s="77"/>
      <c r="F2" s="77"/>
      <c r="G2" s="78"/>
    </row>
    <row r="3" spans="1:7" s="26" customFormat="1" ht="14.45" customHeight="1" x14ac:dyDescent="0.2">
      <c r="A3" s="79" t="s">
        <v>2</v>
      </c>
      <c r="B3" s="80"/>
      <c r="C3" s="80"/>
      <c r="D3" s="80"/>
      <c r="E3" s="80"/>
      <c r="F3" s="80"/>
      <c r="G3" s="81"/>
    </row>
    <row r="4" spans="1:7" s="25" customFormat="1" ht="19.5" customHeight="1" x14ac:dyDescent="0.25">
      <c r="A4" s="21" t="s">
        <v>3</v>
      </c>
      <c r="B4" s="22"/>
      <c r="C4" s="23" t="s">
        <v>4</v>
      </c>
      <c r="D4" s="23"/>
      <c r="E4" s="24" t="s">
        <v>5</v>
      </c>
      <c r="F4" s="24" t="s">
        <v>6</v>
      </c>
      <c r="G4" s="24" t="s">
        <v>7</v>
      </c>
    </row>
    <row r="5" spans="1:7" ht="12.75" customHeight="1" x14ac:dyDescent="0.2">
      <c r="A5" s="6"/>
      <c r="B5" s="5"/>
      <c r="C5" s="7"/>
      <c r="D5" s="7"/>
      <c r="E5" s="8"/>
      <c r="F5" s="8"/>
      <c r="G5" s="8"/>
    </row>
    <row r="6" spans="1:7" x14ac:dyDescent="0.2">
      <c r="A6" s="19" t="s">
        <v>8</v>
      </c>
      <c r="B6" s="20"/>
      <c r="C6" s="70" t="s">
        <v>9</v>
      </c>
      <c r="D6" s="70"/>
      <c r="E6" s="70"/>
      <c r="F6" s="70"/>
      <c r="G6" s="70"/>
    </row>
    <row r="7" spans="1:7" x14ac:dyDescent="0.2">
      <c r="C7" s="13"/>
      <c r="D7" s="36"/>
      <c r="E7" s="35"/>
      <c r="F7" s="35"/>
      <c r="G7" s="35"/>
    </row>
    <row r="8" spans="1:7" x14ac:dyDescent="0.2">
      <c r="A8" s="6" t="s">
        <v>10</v>
      </c>
      <c r="B8" s="5"/>
      <c r="C8" s="7" t="s">
        <v>11</v>
      </c>
      <c r="D8" s="7"/>
    </row>
    <row r="9" spans="1:7" ht="84" customHeight="1" x14ac:dyDescent="0.2">
      <c r="C9" s="9" t="s">
        <v>108</v>
      </c>
      <c r="D9" s="9"/>
      <c r="E9" s="10"/>
    </row>
    <row r="10" spans="1:7" x14ac:dyDescent="0.2">
      <c r="C10" s="2"/>
      <c r="D10" s="11"/>
      <c r="E10" s="12">
        <v>1</v>
      </c>
      <c r="F10" s="12">
        <v>0</v>
      </c>
      <c r="G10" s="12">
        <f>E10*F10</f>
        <v>0</v>
      </c>
    </row>
    <row r="11" spans="1:7" x14ac:dyDescent="0.2">
      <c r="C11" s="2"/>
      <c r="D11" s="34"/>
      <c r="E11" s="35"/>
      <c r="F11" s="35"/>
      <c r="G11" s="35"/>
    </row>
    <row r="12" spans="1:7" x14ac:dyDescent="0.2">
      <c r="A12" s="6" t="s">
        <v>12</v>
      </c>
      <c r="B12" s="5"/>
      <c r="C12" s="7" t="s">
        <v>13</v>
      </c>
      <c r="D12" s="7"/>
    </row>
    <row r="13" spans="1:7" ht="29.25" customHeight="1" x14ac:dyDescent="0.2">
      <c r="C13" s="9" t="s">
        <v>14</v>
      </c>
      <c r="D13" s="9"/>
    </row>
    <row r="14" spans="1:7" x14ac:dyDescent="0.2">
      <c r="C14" s="13"/>
      <c r="D14" s="14"/>
      <c r="E14" s="12">
        <v>4</v>
      </c>
      <c r="F14" s="12">
        <v>0</v>
      </c>
      <c r="G14" s="12">
        <f>E14*F14</f>
        <v>0</v>
      </c>
    </row>
    <row r="15" spans="1:7" x14ac:dyDescent="0.2">
      <c r="C15" s="13"/>
      <c r="D15" s="36"/>
      <c r="E15" s="35"/>
      <c r="F15" s="35"/>
      <c r="G15" s="35"/>
    </row>
    <row r="16" spans="1:7" x14ac:dyDescent="0.2">
      <c r="A16" s="6" t="s">
        <v>15</v>
      </c>
      <c r="C16" s="7" t="s">
        <v>16</v>
      </c>
      <c r="D16" s="7"/>
    </row>
    <row r="17" spans="1:7" ht="27" customHeight="1" x14ac:dyDescent="0.2">
      <c r="C17" s="9" t="s">
        <v>17</v>
      </c>
      <c r="D17" s="9"/>
    </row>
    <row r="18" spans="1:7" x14ac:dyDescent="0.2">
      <c r="C18" s="13"/>
      <c r="D18" s="14"/>
      <c r="E18" s="12">
        <v>2</v>
      </c>
      <c r="F18" s="12">
        <v>0</v>
      </c>
      <c r="G18" s="12">
        <f>E18*F18</f>
        <v>0</v>
      </c>
    </row>
    <row r="19" spans="1:7" x14ac:dyDescent="0.2">
      <c r="C19" s="13"/>
      <c r="D19" s="36"/>
      <c r="E19" s="35"/>
      <c r="F19" s="35"/>
      <c r="G19" s="35"/>
    </row>
    <row r="20" spans="1:7" x14ac:dyDescent="0.2">
      <c r="A20" s="6" t="s">
        <v>18</v>
      </c>
      <c r="B20" s="5"/>
      <c r="C20" s="7" t="s">
        <v>19</v>
      </c>
      <c r="D20" s="7"/>
    </row>
    <row r="21" spans="1:7" ht="38.25" customHeight="1" x14ac:dyDescent="0.2">
      <c r="C21" s="9" t="s">
        <v>20</v>
      </c>
      <c r="D21" s="9"/>
    </row>
    <row r="22" spans="1:7" x14ac:dyDescent="0.2">
      <c r="C22" s="13"/>
      <c r="D22" s="14"/>
      <c r="E22" s="12">
        <v>1</v>
      </c>
      <c r="F22" s="12">
        <v>0</v>
      </c>
      <c r="G22" s="12">
        <f>E22*F22</f>
        <v>0</v>
      </c>
    </row>
    <row r="23" spans="1:7" x14ac:dyDescent="0.2">
      <c r="C23" s="13"/>
      <c r="D23" s="36"/>
      <c r="E23" s="35"/>
      <c r="F23" s="35"/>
      <c r="G23" s="35"/>
    </row>
    <row r="24" spans="1:7" x14ac:dyDescent="0.2">
      <c r="A24" s="6" t="s">
        <v>21</v>
      </c>
      <c r="B24" s="5"/>
      <c r="C24" s="7" t="s">
        <v>22</v>
      </c>
      <c r="D24" s="7"/>
    </row>
    <row r="25" spans="1:7" ht="45" customHeight="1" x14ac:dyDescent="0.2">
      <c r="C25" s="9" t="s">
        <v>23</v>
      </c>
      <c r="D25" s="9"/>
    </row>
    <row r="26" spans="1:7" x14ac:dyDescent="0.2">
      <c r="C26" s="13"/>
      <c r="D26" s="14"/>
      <c r="E26" s="12">
        <v>2</v>
      </c>
      <c r="F26" s="12">
        <v>0</v>
      </c>
      <c r="G26" s="12">
        <f>E26*F26</f>
        <v>0</v>
      </c>
    </row>
    <row r="27" spans="1:7" x14ac:dyDescent="0.2">
      <c r="C27" s="13"/>
      <c r="D27" s="36"/>
      <c r="E27" s="35"/>
      <c r="F27" s="35"/>
      <c r="G27" s="35"/>
    </row>
    <row r="28" spans="1:7" x14ac:dyDescent="0.2">
      <c r="A28" s="6" t="s">
        <v>24</v>
      </c>
      <c r="B28" s="5"/>
      <c r="C28" s="7" t="s">
        <v>25</v>
      </c>
      <c r="D28" s="7"/>
    </row>
    <row r="29" spans="1:7" ht="45" customHeight="1" x14ac:dyDescent="0.2">
      <c r="C29" s="9" t="s">
        <v>26</v>
      </c>
      <c r="D29" s="9"/>
    </row>
    <row r="30" spans="1:7" x14ac:dyDescent="0.2">
      <c r="C30" s="13"/>
      <c r="D30" s="14"/>
      <c r="E30" s="12">
        <v>240</v>
      </c>
      <c r="F30" s="12">
        <v>0</v>
      </c>
      <c r="G30" s="12">
        <f>E30*F30</f>
        <v>0</v>
      </c>
    </row>
    <row r="31" spans="1:7" x14ac:dyDescent="0.2">
      <c r="C31" s="13"/>
      <c r="D31" s="36"/>
      <c r="E31" s="35"/>
      <c r="F31" s="35"/>
      <c r="G31" s="35"/>
    </row>
    <row r="32" spans="1:7" x14ac:dyDescent="0.2">
      <c r="A32" s="6" t="s">
        <v>27</v>
      </c>
      <c r="C32" s="7" t="s">
        <v>28</v>
      </c>
      <c r="D32" s="7"/>
    </row>
    <row r="33" spans="1:7" ht="45" customHeight="1" x14ac:dyDescent="0.2">
      <c r="C33" s="9" t="s">
        <v>29</v>
      </c>
      <c r="D33" s="9"/>
    </row>
    <row r="34" spans="1:7" x14ac:dyDescent="0.2">
      <c r="C34" s="13"/>
      <c r="D34" s="14"/>
      <c r="E34" s="12">
        <v>240</v>
      </c>
      <c r="F34" s="12">
        <v>0</v>
      </c>
      <c r="G34" s="12">
        <f>E34*F34</f>
        <v>0</v>
      </c>
    </row>
    <row r="35" spans="1:7" x14ac:dyDescent="0.2">
      <c r="C35" s="13"/>
      <c r="D35" s="36"/>
      <c r="E35" s="35"/>
      <c r="F35" s="35"/>
      <c r="G35" s="35"/>
    </row>
    <row r="36" spans="1:7" x14ac:dyDescent="0.2">
      <c r="A36" s="6" t="s">
        <v>30</v>
      </c>
      <c r="C36" s="7" t="s">
        <v>31</v>
      </c>
      <c r="D36" s="7"/>
    </row>
    <row r="37" spans="1:7" ht="45" customHeight="1" x14ac:dyDescent="0.2">
      <c r="C37" s="9" t="s">
        <v>32</v>
      </c>
      <c r="D37" s="9"/>
    </row>
    <row r="38" spans="1:7" x14ac:dyDescent="0.2">
      <c r="C38" s="2"/>
      <c r="D38" s="11"/>
      <c r="E38" s="12">
        <v>229</v>
      </c>
      <c r="F38" s="12">
        <v>0</v>
      </c>
      <c r="G38" s="12">
        <f>E38*F38</f>
        <v>0</v>
      </c>
    </row>
    <row r="39" spans="1:7" x14ac:dyDescent="0.2">
      <c r="C39" s="2"/>
      <c r="D39" s="34"/>
      <c r="E39" s="35"/>
      <c r="F39" s="35"/>
      <c r="G39" s="35"/>
    </row>
    <row r="40" spans="1:7" x14ac:dyDescent="0.2">
      <c r="A40" s="6" t="s">
        <v>33</v>
      </c>
      <c r="C40" s="7" t="s">
        <v>34</v>
      </c>
      <c r="D40" s="7"/>
    </row>
    <row r="41" spans="1:7" ht="45" customHeight="1" x14ac:dyDescent="0.2">
      <c r="C41" s="9" t="s">
        <v>35</v>
      </c>
      <c r="D41" s="9"/>
    </row>
    <row r="42" spans="1:7" x14ac:dyDescent="0.2">
      <c r="C42" s="13"/>
      <c r="D42" s="14"/>
      <c r="E42" s="12">
        <v>229</v>
      </c>
      <c r="F42" s="12">
        <v>0</v>
      </c>
      <c r="G42" s="12">
        <f>E42*F42</f>
        <v>0</v>
      </c>
    </row>
    <row r="43" spans="1:7" x14ac:dyDescent="0.2">
      <c r="C43" s="13"/>
      <c r="D43" s="36"/>
      <c r="E43" s="35"/>
      <c r="F43" s="35"/>
      <c r="G43" s="35"/>
    </row>
    <row r="44" spans="1:7" x14ac:dyDescent="0.2">
      <c r="A44" s="6" t="s">
        <v>36</v>
      </c>
      <c r="C44" s="7" t="s">
        <v>37</v>
      </c>
      <c r="D44" s="7"/>
    </row>
    <row r="45" spans="1:7" ht="36" customHeight="1" x14ac:dyDescent="0.2">
      <c r="C45" s="9" t="s">
        <v>38</v>
      </c>
      <c r="D45" s="9"/>
    </row>
    <row r="46" spans="1:7" x14ac:dyDescent="0.2">
      <c r="C46" s="13"/>
      <c r="D46" s="14"/>
      <c r="E46" s="12">
        <v>20</v>
      </c>
      <c r="F46" s="12">
        <v>0</v>
      </c>
      <c r="G46" s="12">
        <f>E46*F46</f>
        <v>0</v>
      </c>
    </row>
    <row r="47" spans="1:7" x14ac:dyDescent="0.2">
      <c r="C47" s="13"/>
      <c r="D47" s="36"/>
      <c r="E47" s="35"/>
      <c r="F47" s="35"/>
      <c r="G47" s="35"/>
    </row>
    <row r="48" spans="1:7" x14ac:dyDescent="0.2">
      <c r="A48" s="6" t="s">
        <v>39</v>
      </c>
      <c r="C48" s="7" t="s">
        <v>40</v>
      </c>
      <c r="D48" s="7"/>
    </row>
    <row r="49" spans="1:7" ht="18" customHeight="1" x14ac:dyDescent="0.2">
      <c r="C49" s="9" t="s">
        <v>41</v>
      </c>
      <c r="D49" s="9"/>
    </row>
    <row r="50" spans="1:7" x14ac:dyDescent="0.2">
      <c r="C50" s="2" t="s">
        <v>42</v>
      </c>
      <c r="D50" s="2"/>
    </row>
    <row r="51" spans="1:7" x14ac:dyDescent="0.2">
      <c r="C51" s="13"/>
      <c r="D51" s="14"/>
      <c r="E51" s="12">
        <v>20</v>
      </c>
      <c r="F51" s="12">
        <v>0</v>
      </c>
      <c r="G51" s="12">
        <f>E51*F51</f>
        <v>0</v>
      </c>
    </row>
    <row r="52" spans="1:7" x14ac:dyDescent="0.2">
      <c r="C52" s="13"/>
      <c r="D52" s="36"/>
      <c r="E52" s="35"/>
      <c r="F52" s="35"/>
      <c r="G52" s="35"/>
    </row>
    <row r="53" spans="1:7" x14ac:dyDescent="0.2">
      <c r="A53" s="6" t="s">
        <v>43</v>
      </c>
      <c r="C53" s="7" t="s">
        <v>44</v>
      </c>
      <c r="D53" s="7"/>
    </row>
    <row r="54" spans="1:7" ht="45" customHeight="1" x14ac:dyDescent="0.2">
      <c r="C54" s="9" t="s">
        <v>45</v>
      </c>
      <c r="D54" s="9"/>
    </row>
    <row r="55" spans="1:7" x14ac:dyDescent="0.2">
      <c r="C55" s="13"/>
      <c r="D55" s="14"/>
      <c r="E55" s="12">
        <v>23</v>
      </c>
      <c r="F55" s="12">
        <v>0</v>
      </c>
      <c r="G55" s="12">
        <f>E55*F55</f>
        <v>0</v>
      </c>
    </row>
    <row r="56" spans="1:7" x14ac:dyDescent="0.2">
      <c r="C56" s="13"/>
      <c r="D56" s="36"/>
      <c r="E56" s="35"/>
      <c r="F56" s="35"/>
      <c r="G56" s="35"/>
    </row>
    <row r="57" spans="1:7" x14ac:dyDescent="0.2">
      <c r="C57" s="13"/>
      <c r="D57" s="36"/>
      <c r="E57" s="35"/>
      <c r="F57" s="35"/>
      <c r="G57" s="35"/>
    </row>
    <row r="58" spans="1:7" x14ac:dyDescent="0.2">
      <c r="C58" s="2"/>
      <c r="D58" s="2"/>
      <c r="E58" s="3"/>
      <c r="F58" s="3"/>
      <c r="G58" s="3"/>
    </row>
    <row r="59" spans="1:7" s="26" customFormat="1" ht="14.45" customHeight="1" x14ac:dyDescent="0.2">
      <c r="A59" s="73" t="s">
        <v>0</v>
      </c>
      <c r="B59" s="74"/>
      <c r="C59" s="74"/>
      <c r="D59" s="74"/>
      <c r="E59" s="74"/>
      <c r="F59" s="74"/>
      <c r="G59" s="75"/>
    </row>
    <row r="60" spans="1:7" s="26" customFormat="1" ht="14.45" customHeight="1" x14ac:dyDescent="0.2">
      <c r="A60" s="76" t="s">
        <v>1</v>
      </c>
      <c r="B60" s="77"/>
      <c r="C60" s="77"/>
      <c r="D60" s="77"/>
      <c r="E60" s="77"/>
      <c r="F60" s="77"/>
      <c r="G60" s="78"/>
    </row>
    <row r="61" spans="1:7" s="26" customFormat="1" ht="14.45" customHeight="1" x14ac:dyDescent="0.2">
      <c r="A61" s="79" t="s">
        <v>2</v>
      </c>
      <c r="B61" s="80"/>
      <c r="C61" s="80"/>
      <c r="D61" s="80"/>
      <c r="E61" s="80"/>
      <c r="F61" s="80"/>
      <c r="G61" s="81"/>
    </row>
    <row r="62" spans="1:7" s="25" customFormat="1" ht="19.5" customHeight="1" x14ac:dyDescent="0.25">
      <c r="A62" s="21" t="s">
        <v>3</v>
      </c>
      <c r="B62" s="22"/>
      <c r="C62" s="23" t="s">
        <v>4</v>
      </c>
      <c r="D62" s="23"/>
      <c r="E62" s="24" t="s">
        <v>5</v>
      </c>
      <c r="F62" s="24" t="s">
        <v>6</v>
      </c>
      <c r="G62" s="24" t="s">
        <v>7</v>
      </c>
    </row>
    <row r="63" spans="1:7" x14ac:dyDescent="0.2">
      <c r="C63" s="4"/>
      <c r="D63" s="4"/>
    </row>
    <row r="64" spans="1:7" x14ac:dyDescent="0.2">
      <c r="A64" s="6" t="s">
        <v>46</v>
      </c>
      <c r="C64" s="7" t="s">
        <v>47</v>
      </c>
      <c r="D64" s="7"/>
    </row>
    <row r="65" spans="1:7" ht="54" customHeight="1" x14ac:dyDescent="0.2">
      <c r="C65" s="9" t="s">
        <v>48</v>
      </c>
      <c r="D65" s="9"/>
    </row>
    <row r="66" spans="1:7" x14ac:dyDescent="0.2">
      <c r="C66" s="13"/>
      <c r="D66" s="14"/>
      <c r="E66" s="12">
        <v>17</v>
      </c>
      <c r="F66" s="12">
        <v>0</v>
      </c>
      <c r="G66" s="12">
        <f>E66*F66</f>
        <v>0</v>
      </c>
    </row>
    <row r="67" spans="1:7" x14ac:dyDescent="0.2">
      <c r="C67" s="13"/>
      <c r="D67" s="36"/>
      <c r="E67" s="35"/>
      <c r="F67" s="35"/>
      <c r="G67" s="35"/>
    </row>
    <row r="68" spans="1:7" x14ac:dyDescent="0.2">
      <c r="A68" s="6" t="s">
        <v>49</v>
      </c>
      <c r="C68" s="7" t="s">
        <v>50</v>
      </c>
      <c r="D68" s="7"/>
    </row>
    <row r="69" spans="1:7" ht="45" customHeight="1" x14ac:dyDescent="0.2">
      <c r="C69" s="9" t="s">
        <v>51</v>
      </c>
      <c r="D69" s="9"/>
    </row>
    <row r="70" spans="1:7" x14ac:dyDescent="0.2">
      <c r="C70" s="13"/>
      <c r="D70" s="14"/>
      <c r="E70" s="12">
        <v>1</v>
      </c>
      <c r="F70" s="12">
        <v>0</v>
      </c>
      <c r="G70" s="12">
        <f>E70*F70</f>
        <v>0</v>
      </c>
    </row>
    <row r="71" spans="1:7" x14ac:dyDescent="0.2">
      <c r="C71" s="2"/>
      <c r="D71" s="2"/>
      <c r="E71" s="3"/>
      <c r="F71" s="3"/>
      <c r="G71" s="3"/>
    </row>
    <row r="72" spans="1:7" x14ac:dyDescent="0.2">
      <c r="A72" s="6" t="s">
        <v>52</v>
      </c>
      <c r="C72" s="7" t="s">
        <v>174</v>
      </c>
      <c r="D72" s="7"/>
    </row>
    <row r="73" spans="1:7" ht="36" customHeight="1" x14ac:dyDescent="0.2">
      <c r="C73" s="9" t="s">
        <v>53</v>
      </c>
      <c r="D73" s="9"/>
    </row>
    <row r="74" spans="1:7" x14ac:dyDescent="0.2">
      <c r="C74" s="13"/>
      <c r="D74" s="14"/>
      <c r="E74" s="12">
        <v>29</v>
      </c>
      <c r="F74" s="12">
        <v>0</v>
      </c>
      <c r="G74" s="12">
        <f>E74*F74</f>
        <v>0</v>
      </c>
    </row>
    <row r="75" spans="1:7" x14ac:dyDescent="0.2">
      <c r="C75" s="13"/>
      <c r="D75" s="36"/>
      <c r="E75" s="35"/>
      <c r="F75" s="35"/>
      <c r="G75" s="35"/>
    </row>
    <row r="76" spans="1:7" x14ac:dyDescent="0.2">
      <c r="A76" s="6" t="s">
        <v>54</v>
      </c>
      <c r="C76" s="7" t="s">
        <v>55</v>
      </c>
      <c r="D76" s="7"/>
    </row>
    <row r="77" spans="1:7" ht="18" customHeight="1" x14ac:dyDescent="0.2">
      <c r="C77" s="9" t="s">
        <v>56</v>
      </c>
      <c r="D77" s="9"/>
    </row>
    <row r="78" spans="1:7" x14ac:dyDescent="0.2">
      <c r="C78" s="13"/>
      <c r="D78" s="14"/>
      <c r="E78" s="12">
        <v>18</v>
      </c>
      <c r="F78" s="12">
        <v>0</v>
      </c>
      <c r="G78" s="12">
        <f>E78*F78</f>
        <v>0</v>
      </c>
    </row>
    <row r="79" spans="1:7" x14ac:dyDescent="0.2">
      <c r="C79" s="13"/>
      <c r="D79" s="36"/>
      <c r="E79" s="35"/>
      <c r="F79" s="35"/>
      <c r="G79" s="35"/>
    </row>
    <row r="80" spans="1:7" x14ac:dyDescent="0.2">
      <c r="A80" s="6" t="s">
        <v>57</v>
      </c>
      <c r="C80" s="7" t="s">
        <v>58</v>
      </c>
      <c r="D80" s="7"/>
    </row>
    <row r="81" spans="1:7" x14ac:dyDescent="0.2">
      <c r="C81" s="9" t="s">
        <v>59</v>
      </c>
      <c r="D81" s="9"/>
    </row>
    <row r="82" spans="1:7" x14ac:dyDescent="0.2">
      <c r="C82" s="13"/>
      <c r="D82" s="14"/>
      <c r="E82" s="12">
        <v>1</v>
      </c>
      <c r="F82" s="12">
        <v>0</v>
      </c>
      <c r="G82" s="12">
        <f>E82*F82</f>
        <v>0</v>
      </c>
    </row>
    <row r="83" spans="1:7" x14ac:dyDescent="0.2">
      <c r="C83" s="15"/>
      <c r="D83" s="15"/>
    </row>
    <row r="84" spans="1:7" x14ac:dyDescent="0.2">
      <c r="C84" s="69" t="s">
        <v>111</v>
      </c>
      <c r="D84" s="69"/>
      <c r="E84" s="69"/>
      <c r="F84" s="69"/>
      <c r="G84" s="27">
        <f>ROUND(SUM(G10,G14,G18,G22,G26,G30,G34,G38,G42,G46,G51,G55,G66,G70,G74,G78,G82),2)</f>
        <v>0</v>
      </c>
    </row>
    <row r="85" spans="1:7" x14ac:dyDescent="0.2">
      <c r="C85" s="16"/>
      <c r="D85" s="16"/>
    </row>
    <row r="86" spans="1:7" x14ac:dyDescent="0.2">
      <c r="C86" s="32"/>
      <c r="D86" s="32"/>
    </row>
    <row r="87" spans="1:7" x14ac:dyDescent="0.2">
      <c r="A87" s="19" t="s">
        <v>109</v>
      </c>
      <c r="B87" s="20"/>
      <c r="C87" s="70" t="s">
        <v>110</v>
      </c>
      <c r="D87" s="70"/>
      <c r="E87" s="70"/>
      <c r="F87" s="70"/>
      <c r="G87" s="70"/>
    </row>
    <row r="88" spans="1:7" x14ac:dyDescent="0.2">
      <c r="C88" s="15"/>
      <c r="D88" s="15"/>
    </row>
    <row r="89" spans="1:7" x14ac:dyDescent="0.2">
      <c r="A89" s="6" t="s">
        <v>137</v>
      </c>
      <c r="C89" s="7" t="s">
        <v>148</v>
      </c>
      <c r="D89" s="7"/>
    </row>
    <row r="90" spans="1:7" ht="72" x14ac:dyDescent="0.2">
      <c r="C90" s="9" t="s">
        <v>157</v>
      </c>
      <c r="D90" s="2"/>
    </row>
    <row r="91" spans="1:7" x14ac:dyDescent="0.2">
      <c r="C91" s="2"/>
      <c r="D91" s="14"/>
      <c r="E91" s="12">
        <v>2</v>
      </c>
      <c r="F91" s="12">
        <v>0</v>
      </c>
      <c r="G91" s="12">
        <f>E91*F91</f>
        <v>0</v>
      </c>
    </row>
    <row r="92" spans="1:7" x14ac:dyDescent="0.2">
      <c r="C92" s="2"/>
      <c r="D92" s="36"/>
      <c r="E92" s="35"/>
      <c r="F92" s="35"/>
      <c r="G92" s="35"/>
    </row>
    <row r="93" spans="1:7" x14ac:dyDescent="0.2">
      <c r="A93" s="6" t="s">
        <v>138</v>
      </c>
      <c r="C93" s="7" t="s">
        <v>173</v>
      </c>
      <c r="D93" s="7"/>
    </row>
    <row r="94" spans="1:7" ht="27" x14ac:dyDescent="0.2">
      <c r="C94" s="9" t="s">
        <v>158</v>
      </c>
      <c r="D94" s="2"/>
    </row>
    <row r="95" spans="1:7" x14ac:dyDescent="0.2">
      <c r="C95" s="2"/>
      <c r="D95" s="14"/>
      <c r="E95" s="12">
        <v>2</v>
      </c>
      <c r="F95" s="12">
        <v>0</v>
      </c>
      <c r="G95" s="12">
        <f>E95*F95</f>
        <v>0</v>
      </c>
    </row>
    <row r="96" spans="1:7" x14ac:dyDescent="0.2">
      <c r="C96" s="2"/>
      <c r="D96" s="36"/>
      <c r="E96" s="35"/>
      <c r="F96" s="35"/>
      <c r="G96" s="35"/>
    </row>
    <row r="97" spans="1:7" x14ac:dyDescent="0.2">
      <c r="A97" s="6" t="s">
        <v>139</v>
      </c>
      <c r="C97" s="7" t="s">
        <v>149</v>
      </c>
      <c r="D97" s="7"/>
    </row>
    <row r="98" spans="1:7" ht="27" x14ac:dyDescent="0.2">
      <c r="C98" s="9" t="s">
        <v>159</v>
      </c>
      <c r="D98" s="2"/>
    </row>
    <row r="99" spans="1:7" x14ac:dyDescent="0.2">
      <c r="A99" s="6"/>
      <c r="C99" s="2"/>
      <c r="D99" s="14"/>
      <c r="E99" s="12">
        <v>2</v>
      </c>
      <c r="F99" s="12">
        <v>0</v>
      </c>
      <c r="G99" s="12">
        <f>E99*F99</f>
        <v>0</v>
      </c>
    </row>
    <row r="100" spans="1:7" x14ac:dyDescent="0.2">
      <c r="A100" s="6"/>
      <c r="C100" s="2"/>
      <c r="D100" s="36"/>
      <c r="E100" s="35"/>
      <c r="F100" s="35"/>
      <c r="G100" s="35"/>
    </row>
    <row r="101" spans="1:7" x14ac:dyDescent="0.2">
      <c r="A101" s="6" t="s">
        <v>140</v>
      </c>
      <c r="C101" s="7" t="s">
        <v>150</v>
      </c>
      <c r="D101" s="7"/>
    </row>
    <row r="102" spans="1:7" ht="27" x14ac:dyDescent="0.2">
      <c r="C102" s="9" t="s">
        <v>160</v>
      </c>
      <c r="D102" s="2"/>
    </row>
    <row r="103" spans="1:7" x14ac:dyDescent="0.2">
      <c r="C103" s="2"/>
      <c r="D103" s="14"/>
      <c r="E103" s="12">
        <v>2</v>
      </c>
      <c r="F103" s="12">
        <v>0</v>
      </c>
      <c r="G103" s="12">
        <f>E103*F103</f>
        <v>0</v>
      </c>
    </row>
    <row r="104" spans="1:7" x14ac:dyDescent="0.2">
      <c r="C104" s="2"/>
      <c r="D104" s="36"/>
      <c r="E104" s="35"/>
      <c r="F104" s="35"/>
      <c r="G104" s="35"/>
    </row>
    <row r="105" spans="1:7" x14ac:dyDescent="0.2">
      <c r="A105" s="6" t="s">
        <v>141</v>
      </c>
      <c r="C105" s="7" t="s">
        <v>151</v>
      </c>
      <c r="D105" s="7"/>
    </row>
    <row r="106" spans="1:7" ht="36" x14ac:dyDescent="0.2">
      <c r="C106" s="9" t="s">
        <v>161</v>
      </c>
      <c r="D106" s="2"/>
    </row>
    <row r="107" spans="1:7" x14ac:dyDescent="0.2">
      <c r="C107" s="2"/>
      <c r="D107" s="14"/>
      <c r="E107" s="12">
        <v>2</v>
      </c>
      <c r="F107" s="12">
        <v>0</v>
      </c>
      <c r="G107" s="12">
        <f>E107*F107</f>
        <v>0</v>
      </c>
    </row>
    <row r="108" spans="1:7" x14ac:dyDescent="0.2">
      <c r="C108" s="2"/>
      <c r="D108" s="36"/>
      <c r="E108" s="35"/>
      <c r="F108" s="35"/>
      <c r="G108" s="35"/>
    </row>
    <row r="109" spans="1:7" x14ac:dyDescent="0.2">
      <c r="A109" s="6" t="s">
        <v>142</v>
      </c>
      <c r="C109" s="7" t="s">
        <v>152</v>
      </c>
      <c r="D109" s="7"/>
    </row>
    <row r="110" spans="1:7" ht="36" x14ac:dyDescent="0.2">
      <c r="C110" s="9" t="s">
        <v>162</v>
      </c>
      <c r="D110" s="2"/>
    </row>
    <row r="111" spans="1:7" x14ac:dyDescent="0.2">
      <c r="C111" s="2"/>
      <c r="D111" s="14"/>
      <c r="E111" s="12">
        <v>2</v>
      </c>
      <c r="F111" s="12">
        <v>0</v>
      </c>
      <c r="G111" s="12">
        <f>E111*F111</f>
        <v>0</v>
      </c>
    </row>
    <row r="112" spans="1:7" x14ac:dyDescent="0.2">
      <c r="C112" s="2"/>
      <c r="D112" s="36"/>
      <c r="E112" s="35"/>
      <c r="F112" s="35"/>
      <c r="G112" s="35"/>
    </row>
    <row r="113" spans="1:7" x14ac:dyDescent="0.2">
      <c r="A113" s="6" t="s">
        <v>143</v>
      </c>
      <c r="C113" s="7" t="s">
        <v>153</v>
      </c>
      <c r="D113" s="7"/>
    </row>
    <row r="114" spans="1:7" ht="18" x14ac:dyDescent="0.2">
      <c r="C114" s="9" t="s">
        <v>163</v>
      </c>
      <c r="D114" s="2"/>
    </row>
    <row r="115" spans="1:7" x14ac:dyDescent="0.2">
      <c r="C115" s="2"/>
      <c r="D115" s="14"/>
      <c r="E115" s="12">
        <v>4</v>
      </c>
      <c r="F115" s="12">
        <v>0</v>
      </c>
      <c r="G115" s="12">
        <f>E115*F115</f>
        <v>0</v>
      </c>
    </row>
    <row r="116" spans="1:7" x14ac:dyDescent="0.2">
      <c r="C116" s="2"/>
      <c r="D116" s="36"/>
      <c r="E116" s="35"/>
      <c r="F116" s="35"/>
      <c r="G116" s="35"/>
    </row>
    <row r="117" spans="1:7" x14ac:dyDescent="0.2">
      <c r="A117" s="6" t="s">
        <v>144</v>
      </c>
      <c r="C117" s="7" t="s">
        <v>154</v>
      </c>
      <c r="D117" s="7"/>
    </row>
    <row r="118" spans="1:7" ht="36" x14ac:dyDescent="0.2">
      <c r="C118" s="9" t="s">
        <v>60</v>
      </c>
      <c r="D118" s="2"/>
    </row>
    <row r="119" spans="1:7" x14ac:dyDescent="0.2">
      <c r="C119" s="13"/>
      <c r="D119" s="14"/>
      <c r="E119" s="12">
        <v>1</v>
      </c>
      <c r="F119" s="12">
        <v>0</v>
      </c>
      <c r="G119" s="12">
        <f>E119*F119</f>
        <v>0</v>
      </c>
    </row>
    <row r="120" spans="1:7" x14ac:dyDescent="0.2">
      <c r="C120" s="4"/>
      <c r="D120" s="4"/>
    </row>
    <row r="121" spans="1:7" x14ac:dyDescent="0.2">
      <c r="C121" s="2"/>
      <c r="D121" s="2"/>
      <c r="E121" s="3"/>
      <c r="F121" s="3"/>
      <c r="G121" s="3"/>
    </row>
    <row r="122" spans="1:7" x14ac:dyDescent="0.2">
      <c r="C122" s="2"/>
      <c r="D122" s="2"/>
      <c r="E122" s="3"/>
      <c r="F122" s="3"/>
      <c r="G122" s="3"/>
    </row>
    <row r="123" spans="1:7" s="26" customFormat="1" ht="14.45" customHeight="1" x14ac:dyDescent="0.2">
      <c r="A123" s="73" t="s">
        <v>0</v>
      </c>
      <c r="B123" s="74"/>
      <c r="C123" s="74"/>
      <c r="D123" s="74"/>
      <c r="E123" s="74"/>
      <c r="F123" s="74"/>
      <c r="G123" s="75"/>
    </row>
    <row r="124" spans="1:7" s="26" customFormat="1" ht="14.45" customHeight="1" x14ac:dyDescent="0.2">
      <c r="A124" s="76" t="s">
        <v>1</v>
      </c>
      <c r="B124" s="77"/>
      <c r="C124" s="77"/>
      <c r="D124" s="77"/>
      <c r="E124" s="77"/>
      <c r="F124" s="77"/>
      <c r="G124" s="78"/>
    </row>
    <row r="125" spans="1:7" s="26" customFormat="1" ht="14.45" customHeight="1" x14ac:dyDescent="0.2">
      <c r="A125" s="79" t="s">
        <v>2</v>
      </c>
      <c r="B125" s="80"/>
      <c r="C125" s="80"/>
      <c r="D125" s="80"/>
      <c r="E125" s="80"/>
      <c r="F125" s="80"/>
      <c r="G125" s="81"/>
    </row>
    <row r="126" spans="1:7" s="25" customFormat="1" ht="19.5" customHeight="1" x14ac:dyDescent="0.25">
      <c r="A126" s="21" t="s">
        <v>3</v>
      </c>
      <c r="B126" s="22"/>
      <c r="C126" s="23" t="s">
        <v>4</v>
      </c>
      <c r="D126" s="23"/>
      <c r="E126" s="24" t="s">
        <v>5</v>
      </c>
      <c r="F126" s="24" t="s">
        <v>6</v>
      </c>
      <c r="G126" s="24" t="s">
        <v>7</v>
      </c>
    </row>
    <row r="127" spans="1:7" x14ac:dyDescent="0.2">
      <c r="C127" s="4"/>
      <c r="D127" s="4"/>
    </row>
    <row r="128" spans="1:7" x14ac:dyDescent="0.2">
      <c r="A128" s="6" t="s">
        <v>145</v>
      </c>
      <c r="C128" s="7" t="s">
        <v>155</v>
      </c>
      <c r="D128" s="7"/>
    </row>
    <row r="129" spans="1:7" ht="36" x14ac:dyDescent="0.2">
      <c r="C129" s="9" t="s">
        <v>60</v>
      </c>
      <c r="D129" s="2"/>
    </row>
    <row r="130" spans="1:7" x14ac:dyDescent="0.2">
      <c r="C130" s="9"/>
      <c r="D130" s="14"/>
      <c r="E130" s="12">
        <v>1</v>
      </c>
      <c r="F130" s="12">
        <v>0</v>
      </c>
      <c r="G130" s="12">
        <f>E130*F130</f>
        <v>0</v>
      </c>
    </row>
    <row r="131" spans="1:7" x14ac:dyDescent="0.2">
      <c r="C131" s="9"/>
      <c r="D131" s="36"/>
      <c r="E131" s="35"/>
      <c r="F131" s="35"/>
      <c r="G131" s="35"/>
    </row>
    <row r="132" spans="1:7" x14ac:dyDescent="0.2">
      <c r="A132" s="6" t="s">
        <v>146</v>
      </c>
      <c r="C132" s="7" t="s">
        <v>175</v>
      </c>
      <c r="D132" s="7"/>
    </row>
    <row r="133" spans="1:7" x14ac:dyDescent="0.2">
      <c r="C133" s="9" t="s">
        <v>61</v>
      </c>
      <c r="D133" s="2"/>
    </row>
    <row r="134" spans="1:7" x14ac:dyDescent="0.2">
      <c r="C134" s="13"/>
      <c r="D134" s="14"/>
      <c r="E134" s="12">
        <v>2</v>
      </c>
      <c r="F134" s="12">
        <v>0</v>
      </c>
      <c r="G134" s="12">
        <f>E134*F134</f>
        <v>0</v>
      </c>
    </row>
    <row r="135" spans="1:7" x14ac:dyDescent="0.2">
      <c r="C135" s="13"/>
      <c r="D135" s="36"/>
      <c r="E135" s="35"/>
      <c r="F135" s="35"/>
      <c r="G135" s="35"/>
    </row>
    <row r="136" spans="1:7" x14ac:dyDescent="0.2">
      <c r="A136" s="6" t="s">
        <v>147</v>
      </c>
      <c r="C136" s="7" t="s">
        <v>156</v>
      </c>
      <c r="D136" s="7"/>
    </row>
    <row r="137" spans="1:7" ht="36" x14ac:dyDescent="0.2">
      <c r="C137" s="9" t="s">
        <v>164</v>
      </c>
      <c r="D137" s="2"/>
    </row>
    <row r="138" spans="1:7" x14ac:dyDescent="0.2">
      <c r="C138" s="13"/>
      <c r="D138" s="14"/>
      <c r="E138" s="12">
        <v>4</v>
      </c>
      <c r="F138" s="12">
        <v>0</v>
      </c>
      <c r="G138" s="12">
        <f>E138*F138</f>
        <v>0</v>
      </c>
    </row>
    <row r="139" spans="1:7" x14ac:dyDescent="0.2">
      <c r="C139" s="15"/>
      <c r="D139" s="15"/>
    </row>
    <row r="140" spans="1:7" x14ac:dyDescent="0.2">
      <c r="C140" s="69" t="s">
        <v>176</v>
      </c>
      <c r="D140" s="69"/>
      <c r="E140" s="69"/>
      <c r="F140" s="69"/>
      <c r="G140" s="27">
        <f>ROUND(G91+G95+G99+G103+G107+G111+G115+G119+G130+G134+G138,2)</f>
        <v>0</v>
      </c>
    </row>
    <row r="141" spans="1:7" x14ac:dyDescent="0.2">
      <c r="C141" s="32"/>
      <c r="D141" s="32"/>
    </row>
    <row r="142" spans="1:7" x14ac:dyDescent="0.2">
      <c r="C142" s="32"/>
      <c r="D142" s="32"/>
    </row>
    <row r="143" spans="1:7" x14ac:dyDescent="0.2">
      <c r="A143" s="19" t="s">
        <v>115</v>
      </c>
      <c r="B143" s="20"/>
      <c r="C143" s="70" t="s">
        <v>165</v>
      </c>
      <c r="D143" s="70"/>
      <c r="E143" s="70"/>
      <c r="F143" s="70"/>
      <c r="G143" s="70"/>
    </row>
    <row r="144" spans="1:7" x14ac:dyDescent="0.2">
      <c r="C144" s="15"/>
      <c r="D144" s="15"/>
    </row>
    <row r="145" spans="1:7" x14ac:dyDescent="0.2">
      <c r="A145" s="6" t="s">
        <v>166</v>
      </c>
      <c r="C145" s="7" t="s">
        <v>171</v>
      </c>
      <c r="D145" s="7"/>
    </row>
    <row r="146" spans="1:7" ht="45" x14ac:dyDescent="0.2">
      <c r="C146" s="9" t="s">
        <v>62</v>
      </c>
      <c r="D146" s="2"/>
    </row>
    <row r="147" spans="1:7" x14ac:dyDescent="0.2">
      <c r="C147" s="9"/>
      <c r="D147" s="14"/>
      <c r="E147" s="12">
        <v>1</v>
      </c>
      <c r="F147" s="12">
        <v>0</v>
      </c>
      <c r="G147" s="12">
        <f>E147*F147</f>
        <v>0</v>
      </c>
    </row>
    <row r="148" spans="1:7" x14ac:dyDescent="0.2">
      <c r="C148" s="9"/>
      <c r="D148" s="36"/>
      <c r="E148" s="35"/>
      <c r="F148" s="35"/>
      <c r="G148" s="35"/>
    </row>
    <row r="149" spans="1:7" x14ac:dyDescent="0.2">
      <c r="A149" s="6" t="s">
        <v>167</v>
      </c>
      <c r="C149" s="7" t="s">
        <v>170</v>
      </c>
      <c r="D149" s="7"/>
    </row>
    <row r="150" spans="1:7" ht="49.5" customHeight="1" x14ac:dyDescent="0.2">
      <c r="C150" s="9" t="s">
        <v>172</v>
      </c>
      <c r="D150" s="2"/>
    </row>
    <row r="151" spans="1:7" x14ac:dyDescent="0.2">
      <c r="C151" s="9"/>
      <c r="D151" s="14"/>
      <c r="E151" s="12">
        <v>3780</v>
      </c>
      <c r="F151" s="12">
        <v>0</v>
      </c>
      <c r="G151" s="12">
        <f>E151*F151</f>
        <v>0</v>
      </c>
    </row>
    <row r="152" spans="1:7" x14ac:dyDescent="0.2">
      <c r="C152" s="13"/>
      <c r="D152" s="13"/>
    </row>
    <row r="153" spans="1:7" x14ac:dyDescent="0.2">
      <c r="A153" s="6" t="s">
        <v>168</v>
      </c>
      <c r="C153" s="7" t="s">
        <v>169</v>
      </c>
      <c r="D153" s="7"/>
    </row>
    <row r="154" spans="1:7" ht="45" x14ac:dyDescent="0.2">
      <c r="C154" s="9" t="s">
        <v>63</v>
      </c>
      <c r="D154" s="2"/>
    </row>
    <row r="155" spans="1:7" x14ac:dyDescent="0.2">
      <c r="C155" s="13"/>
      <c r="D155" s="14"/>
      <c r="E155" s="12">
        <v>526.4</v>
      </c>
      <c r="F155" s="12">
        <v>0</v>
      </c>
      <c r="G155" s="12">
        <f>E155*F155</f>
        <v>0</v>
      </c>
    </row>
    <row r="156" spans="1:7" x14ac:dyDescent="0.2">
      <c r="C156" s="13"/>
      <c r="D156" s="36"/>
      <c r="E156" s="35"/>
      <c r="F156" s="35"/>
      <c r="G156" s="35"/>
    </row>
    <row r="157" spans="1:7" x14ac:dyDescent="0.2">
      <c r="C157" s="69" t="s">
        <v>177</v>
      </c>
      <c r="D157" s="69"/>
      <c r="E157" s="69"/>
      <c r="F157" s="69"/>
      <c r="G157" s="27">
        <f>ROUND(G147+G151+G155,2)</f>
        <v>0</v>
      </c>
    </row>
    <row r="158" spans="1:7" x14ac:dyDescent="0.2">
      <c r="C158" s="32"/>
      <c r="D158" s="32"/>
    </row>
    <row r="159" spans="1:7" x14ac:dyDescent="0.2">
      <c r="C159" s="32"/>
      <c r="D159" s="32"/>
    </row>
    <row r="160" spans="1:7" x14ac:dyDescent="0.2">
      <c r="A160" s="19" t="s">
        <v>116</v>
      </c>
      <c r="B160" s="20"/>
      <c r="C160" s="70" t="s">
        <v>183</v>
      </c>
      <c r="D160" s="70"/>
      <c r="E160" s="70"/>
      <c r="F160" s="70"/>
      <c r="G160" s="70"/>
    </row>
    <row r="161" spans="1:7" x14ac:dyDescent="0.2">
      <c r="C161" s="32"/>
      <c r="D161" s="32"/>
    </row>
    <row r="162" spans="1:7" x14ac:dyDescent="0.2">
      <c r="A162" s="6" t="s">
        <v>178</v>
      </c>
      <c r="C162" s="7" t="s">
        <v>180</v>
      </c>
      <c r="D162" s="7"/>
    </row>
    <row r="163" spans="1:7" ht="18" x14ac:dyDescent="0.2">
      <c r="C163" s="9" t="s">
        <v>64</v>
      </c>
      <c r="D163" s="2"/>
    </row>
    <row r="164" spans="1:7" x14ac:dyDescent="0.2">
      <c r="C164" s="2"/>
      <c r="D164" s="14"/>
      <c r="E164" s="12">
        <v>61</v>
      </c>
      <c r="F164" s="12">
        <v>0</v>
      </c>
      <c r="G164" s="12">
        <f>E164*F164</f>
        <v>0</v>
      </c>
    </row>
    <row r="165" spans="1:7" x14ac:dyDescent="0.2">
      <c r="C165" s="2"/>
      <c r="D165" s="2"/>
    </row>
    <row r="166" spans="1:7" x14ac:dyDescent="0.2">
      <c r="A166" s="6" t="s">
        <v>179</v>
      </c>
      <c r="C166" s="7" t="s">
        <v>181</v>
      </c>
      <c r="D166" s="7"/>
    </row>
    <row r="167" spans="1:7" ht="18" x14ac:dyDescent="0.2">
      <c r="C167" s="9" t="s">
        <v>65</v>
      </c>
      <c r="D167" s="2"/>
    </row>
    <row r="168" spans="1:7" x14ac:dyDescent="0.2">
      <c r="C168" s="13"/>
      <c r="D168" s="14"/>
      <c r="E168" s="12">
        <v>8</v>
      </c>
      <c r="F168" s="12">
        <v>0</v>
      </c>
      <c r="G168" s="12">
        <f>E168*F168</f>
        <v>0</v>
      </c>
    </row>
    <row r="169" spans="1:7" x14ac:dyDescent="0.2">
      <c r="C169" s="15"/>
      <c r="D169" s="15"/>
    </row>
    <row r="170" spans="1:7" x14ac:dyDescent="0.2">
      <c r="C170" s="69" t="s">
        <v>182</v>
      </c>
      <c r="D170" s="69"/>
      <c r="E170" s="69"/>
      <c r="F170" s="69"/>
      <c r="G170" s="27">
        <f>ROUND(G164+G168,2)</f>
        <v>0</v>
      </c>
    </row>
    <row r="171" spans="1:7" x14ac:dyDescent="0.2">
      <c r="C171" s="32"/>
      <c r="D171" s="32"/>
    </row>
    <row r="172" spans="1:7" x14ac:dyDescent="0.2">
      <c r="C172" s="32"/>
      <c r="D172" s="32"/>
    </row>
    <row r="173" spans="1:7" x14ac:dyDescent="0.2">
      <c r="A173" s="19" t="s">
        <v>117</v>
      </c>
      <c r="B173" s="20"/>
      <c r="C173" s="70" t="s">
        <v>184</v>
      </c>
      <c r="D173" s="70"/>
      <c r="E173" s="70"/>
      <c r="F173" s="70"/>
      <c r="G173" s="70"/>
    </row>
    <row r="174" spans="1:7" x14ac:dyDescent="0.2">
      <c r="C174" s="32"/>
      <c r="D174" s="32"/>
    </row>
    <row r="175" spans="1:7" x14ac:dyDescent="0.2">
      <c r="A175" s="6" t="s">
        <v>185</v>
      </c>
      <c r="C175" s="7" t="s">
        <v>188</v>
      </c>
      <c r="D175" s="7"/>
    </row>
    <row r="176" spans="1:7" ht="108" x14ac:dyDescent="0.2">
      <c r="C176" s="9" t="s">
        <v>191</v>
      </c>
      <c r="D176" s="2"/>
    </row>
    <row r="177" spans="1:7" x14ac:dyDescent="0.2">
      <c r="C177" s="9"/>
      <c r="D177" s="14"/>
      <c r="E177" s="12">
        <v>1</v>
      </c>
      <c r="F177" s="12">
        <v>0</v>
      </c>
      <c r="G177" s="12">
        <f>E177*F177</f>
        <v>0</v>
      </c>
    </row>
    <row r="178" spans="1:7" x14ac:dyDescent="0.2">
      <c r="C178" s="9"/>
      <c r="D178" s="2"/>
    </row>
    <row r="179" spans="1:7" x14ac:dyDescent="0.2">
      <c r="C179" s="9"/>
      <c r="D179" s="2"/>
    </row>
    <row r="180" spans="1:7" x14ac:dyDescent="0.2">
      <c r="C180" s="9"/>
      <c r="D180" s="2"/>
    </row>
    <row r="181" spans="1:7" x14ac:dyDescent="0.2">
      <c r="C181" s="9"/>
      <c r="D181" s="2"/>
    </row>
    <row r="182" spans="1:7" x14ac:dyDescent="0.2">
      <c r="C182" s="9"/>
      <c r="D182" s="2"/>
    </row>
    <row r="183" spans="1:7" x14ac:dyDescent="0.2">
      <c r="C183" s="9"/>
      <c r="D183" s="2"/>
    </row>
    <row r="184" spans="1:7" x14ac:dyDescent="0.2">
      <c r="C184" s="9"/>
      <c r="D184" s="2"/>
    </row>
    <row r="185" spans="1:7" x14ac:dyDescent="0.2">
      <c r="C185" s="2"/>
      <c r="D185" s="2"/>
      <c r="E185" s="3"/>
      <c r="F185" s="3"/>
      <c r="G185" s="3"/>
    </row>
    <row r="186" spans="1:7" x14ac:dyDescent="0.2">
      <c r="C186" s="2"/>
      <c r="D186" s="2"/>
      <c r="E186" s="3"/>
      <c r="F186" s="3"/>
      <c r="G186" s="3"/>
    </row>
    <row r="187" spans="1:7" x14ac:dyDescent="0.2">
      <c r="C187" s="2"/>
      <c r="D187" s="2"/>
      <c r="E187" s="3"/>
      <c r="F187" s="3"/>
      <c r="G187" s="3"/>
    </row>
    <row r="188" spans="1:7" x14ac:dyDescent="0.2">
      <c r="C188" s="2"/>
      <c r="D188" s="2"/>
      <c r="E188" s="3"/>
      <c r="F188" s="3"/>
      <c r="G188" s="3"/>
    </row>
    <row r="189" spans="1:7" s="26" customFormat="1" ht="14.45" customHeight="1" x14ac:dyDescent="0.2">
      <c r="A189" s="73" t="s">
        <v>0</v>
      </c>
      <c r="B189" s="74"/>
      <c r="C189" s="74"/>
      <c r="D189" s="74"/>
      <c r="E189" s="74"/>
      <c r="F189" s="74"/>
      <c r="G189" s="75"/>
    </row>
    <row r="190" spans="1:7" s="26" customFormat="1" ht="14.45" customHeight="1" x14ac:dyDescent="0.2">
      <c r="A190" s="76" t="s">
        <v>1</v>
      </c>
      <c r="B190" s="77"/>
      <c r="C190" s="77"/>
      <c r="D190" s="77"/>
      <c r="E190" s="77"/>
      <c r="F190" s="77"/>
      <c r="G190" s="78"/>
    </row>
    <row r="191" spans="1:7" s="26" customFormat="1" ht="14.45" customHeight="1" x14ac:dyDescent="0.2">
      <c r="A191" s="79" t="s">
        <v>2</v>
      </c>
      <c r="B191" s="80"/>
      <c r="C191" s="80"/>
      <c r="D191" s="80"/>
      <c r="E191" s="80"/>
      <c r="F191" s="80"/>
      <c r="G191" s="81"/>
    </row>
    <row r="192" spans="1:7" s="25" customFormat="1" ht="19.5" customHeight="1" x14ac:dyDescent="0.25">
      <c r="A192" s="21" t="s">
        <v>3</v>
      </c>
      <c r="B192" s="22"/>
      <c r="C192" s="23" t="s">
        <v>4</v>
      </c>
      <c r="D192" s="23"/>
      <c r="E192" s="24" t="s">
        <v>5</v>
      </c>
      <c r="F192" s="24" t="s">
        <v>6</v>
      </c>
      <c r="G192" s="24" t="s">
        <v>7</v>
      </c>
    </row>
    <row r="193" spans="1:7" x14ac:dyDescent="0.2">
      <c r="C193" s="4"/>
      <c r="D193" s="4"/>
    </row>
    <row r="194" spans="1:7" x14ac:dyDescent="0.2">
      <c r="A194" s="6" t="s">
        <v>186</v>
      </c>
      <c r="C194" s="7" t="s">
        <v>189</v>
      </c>
      <c r="D194" s="7"/>
    </row>
    <row r="195" spans="1:7" ht="126" x14ac:dyDescent="0.2">
      <c r="C195" s="9" t="s">
        <v>192</v>
      </c>
      <c r="D195" s="2"/>
    </row>
    <row r="196" spans="1:7" x14ac:dyDescent="0.2">
      <c r="C196" s="13"/>
      <c r="D196" s="14"/>
      <c r="E196" s="12">
        <v>1</v>
      </c>
      <c r="F196" s="12">
        <v>0</v>
      </c>
      <c r="G196" s="12">
        <f>E196*F196</f>
        <v>0</v>
      </c>
    </row>
    <row r="197" spans="1:7" x14ac:dyDescent="0.2">
      <c r="C197" s="13"/>
      <c r="D197" s="36"/>
      <c r="E197" s="35"/>
      <c r="F197" s="35"/>
      <c r="G197" s="35"/>
    </row>
    <row r="198" spans="1:7" x14ac:dyDescent="0.2">
      <c r="A198" s="6" t="s">
        <v>187</v>
      </c>
      <c r="C198" s="7" t="s">
        <v>190</v>
      </c>
      <c r="D198" s="7"/>
    </row>
    <row r="199" spans="1:7" ht="18" x14ac:dyDescent="0.2">
      <c r="C199" s="9" t="s">
        <v>66</v>
      </c>
      <c r="D199" s="2"/>
    </row>
    <row r="200" spans="1:7" x14ac:dyDescent="0.2">
      <c r="C200" s="13"/>
      <c r="D200" s="14"/>
      <c r="E200" s="12">
        <v>1</v>
      </c>
      <c r="F200" s="12">
        <v>0</v>
      </c>
      <c r="G200" s="12">
        <f>E200*F200</f>
        <v>0</v>
      </c>
    </row>
    <row r="201" spans="1:7" x14ac:dyDescent="0.2">
      <c r="C201" s="15"/>
      <c r="D201" s="15"/>
    </row>
    <row r="202" spans="1:7" x14ac:dyDescent="0.2">
      <c r="C202" s="69" t="s">
        <v>193</v>
      </c>
      <c r="D202" s="69"/>
      <c r="E202" s="69"/>
      <c r="F202" s="69"/>
      <c r="G202" s="27">
        <f>ROUND(G177+G196+G200,2)</f>
        <v>0</v>
      </c>
    </row>
    <row r="203" spans="1:7" x14ac:dyDescent="0.2">
      <c r="C203" s="32"/>
      <c r="D203" s="32"/>
    </row>
    <row r="204" spans="1:7" x14ac:dyDescent="0.2">
      <c r="C204" s="32"/>
      <c r="D204" s="32"/>
    </row>
    <row r="205" spans="1:7" x14ac:dyDescent="0.2">
      <c r="A205" s="19" t="s">
        <v>118</v>
      </c>
      <c r="B205" s="20"/>
      <c r="C205" s="70" t="s">
        <v>194</v>
      </c>
      <c r="D205" s="70"/>
      <c r="E205" s="70"/>
      <c r="F205" s="70"/>
      <c r="G205" s="70"/>
    </row>
    <row r="206" spans="1:7" x14ac:dyDescent="0.2">
      <c r="C206" s="32"/>
      <c r="D206" s="32"/>
    </row>
    <row r="207" spans="1:7" x14ac:dyDescent="0.2">
      <c r="A207" s="6" t="s">
        <v>195</v>
      </c>
      <c r="C207" s="7" t="s">
        <v>199</v>
      </c>
      <c r="D207" s="7"/>
    </row>
    <row r="208" spans="1:7" ht="45" x14ac:dyDescent="0.2">
      <c r="C208" s="9" t="s">
        <v>67</v>
      </c>
      <c r="D208" s="2"/>
    </row>
    <row r="209" spans="1:7" x14ac:dyDescent="0.2">
      <c r="C209" s="9"/>
      <c r="D209" s="14"/>
      <c r="E209" s="12">
        <v>18</v>
      </c>
      <c r="F209" s="12">
        <v>0</v>
      </c>
      <c r="G209" s="12">
        <f>E209*F209</f>
        <v>0</v>
      </c>
    </row>
    <row r="210" spans="1:7" x14ac:dyDescent="0.2">
      <c r="C210" s="9"/>
      <c r="D210" s="2"/>
    </row>
    <row r="211" spans="1:7" x14ac:dyDescent="0.2">
      <c r="A211" s="6" t="s">
        <v>196</v>
      </c>
      <c r="C211" s="7" t="s">
        <v>200</v>
      </c>
      <c r="D211" s="7"/>
    </row>
    <row r="212" spans="1:7" ht="18" x14ac:dyDescent="0.2">
      <c r="C212" s="9" t="s">
        <v>68</v>
      </c>
      <c r="D212" s="2"/>
    </row>
    <row r="213" spans="1:7" x14ac:dyDescent="0.2">
      <c r="C213" s="13"/>
      <c r="D213" s="14"/>
      <c r="E213" s="12">
        <v>164.5</v>
      </c>
      <c r="F213" s="12">
        <v>0</v>
      </c>
      <c r="G213" s="12">
        <f>E213*F213</f>
        <v>0</v>
      </c>
    </row>
    <row r="214" spans="1:7" x14ac:dyDescent="0.2">
      <c r="C214" s="13"/>
      <c r="D214" s="13"/>
    </row>
    <row r="215" spans="1:7" x14ac:dyDescent="0.2">
      <c r="A215" s="6" t="s">
        <v>197</v>
      </c>
      <c r="C215" s="7" t="s">
        <v>201</v>
      </c>
      <c r="D215" s="7"/>
    </row>
    <row r="216" spans="1:7" ht="18" x14ac:dyDescent="0.2">
      <c r="C216" s="9" t="s">
        <v>69</v>
      </c>
      <c r="D216" s="2"/>
    </row>
    <row r="217" spans="1:7" x14ac:dyDescent="0.2">
      <c r="C217" s="13"/>
      <c r="D217" s="14"/>
      <c r="E217" s="12">
        <v>39.6</v>
      </c>
      <c r="F217" s="12">
        <v>0</v>
      </c>
      <c r="G217" s="12">
        <f>E217*F217</f>
        <v>0</v>
      </c>
    </row>
    <row r="218" spans="1:7" x14ac:dyDescent="0.2">
      <c r="C218" s="13"/>
      <c r="D218" s="13"/>
    </row>
    <row r="219" spans="1:7" x14ac:dyDescent="0.2">
      <c r="A219" s="6" t="s">
        <v>198</v>
      </c>
      <c r="C219" s="7" t="s">
        <v>202</v>
      </c>
      <c r="D219" s="7"/>
    </row>
    <row r="220" spans="1:7" ht="18" x14ac:dyDescent="0.2">
      <c r="C220" s="9" t="s">
        <v>70</v>
      </c>
      <c r="D220" s="2"/>
    </row>
    <row r="221" spans="1:7" x14ac:dyDescent="0.2">
      <c r="C221" s="13"/>
      <c r="D221" s="14"/>
      <c r="E221" s="12">
        <v>10</v>
      </c>
      <c r="F221" s="12">
        <v>0</v>
      </c>
      <c r="G221" s="12">
        <f>E221*F221</f>
        <v>0</v>
      </c>
    </row>
    <row r="222" spans="1:7" x14ac:dyDescent="0.2">
      <c r="C222" s="15"/>
      <c r="D222" s="15"/>
    </row>
    <row r="223" spans="1:7" x14ac:dyDescent="0.2">
      <c r="C223" s="69" t="s">
        <v>203</v>
      </c>
      <c r="D223" s="69"/>
      <c r="E223" s="69"/>
      <c r="F223" s="69"/>
      <c r="G223" s="27">
        <f>ROUND(G209+G213+G217+G221,2)</f>
        <v>0</v>
      </c>
    </row>
    <row r="224" spans="1:7" x14ac:dyDescent="0.2">
      <c r="C224" s="32"/>
      <c r="D224" s="32"/>
    </row>
    <row r="225" spans="1:7" x14ac:dyDescent="0.2">
      <c r="C225" s="32"/>
      <c r="D225" s="32"/>
    </row>
    <row r="226" spans="1:7" x14ac:dyDescent="0.2">
      <c r="A226" s="19" t="s">
        <v>119</v>
      </c>
      <c r="B226" s="20"/>
      <c r="C226" s="70" t="s">
        <v>204</v>
      </c>
      <c r="D226" s="70"/>
      <c r="E226" s="70"/>
      <c r="F226" s="70"/>
      <c r="G226" s="70"/>
    </row>
    <row r="227" spans="1:7" x14ac:dyDescent="0.2">
      <c r="C227" s="15"/>
      <c r="D227" s="15"/>
    </row>
    <row r="228" spans="1:7" x14ac:dyDescent="0.2">
      <c r="A228" s="6" t="s">
        <v>206</v>
      </c>
      <c r="C228" s="7" t="s">
        <v>209</v>
      </c>
      <c r="D228" s="7"/>
    </row>
    <row r="229" spans="1:7" ht="36" x14ac:dyDescent="0.2">
      <c r="C229" s="9" t="s">
        <v>71</v>
      </c>
      <c r="D229" s="2"/>
    </row>
    <row r="230" spans="1:7" x14ac:dyDescent="0.2">
      <c r="C230" s="9"/>
      <c r="D230" s="2"/>
    </row>
    <row r="231" spans="1:7" x14ac:dyDescent="0.2">
      <c r="A231" s="6"/>
      <c r="C231" s="37" t="s">
        <v>205</v>
      </c>
      <c r="D231" s="2"/>
    </row>
    <row r="232" spans="1:7" x14ac:dyDescent="0.2">
      <c r="C232" s="9" t="s">
        <v>72</v>
      </c>
      <c r="D232" s="2"/>
    </row>
    <row r="233" spans="1:7" x14ac:dyDescent="0.2">
      <c r="C233" s="9"/>
      <c r="D233" s="14"/>
      <c r="E233" s="12">
        <v>1</v>
      </c>
      <c r="F233" s="12">
        <v>0</v>
      </c>
      <c r="G233" s="12">
        <f>E233*F233</f>
        <v>0</v>
      </c>
    </row>
    <row r="234" spans="1:7" x14ac:dyDescent="0.2">
      <c r="C234" s="9"/>
      <c r="D234" s="2"/>
    </row>
    <row r="235" spans="1:7" x14ac:dyDescent="0.2">
      <c r="A235" s="6" t="s">
        <v>207</v>
      </c>
      <c r="C235" s="7" t="s">
        <v>210</v>
      </c>
      <c r="D235" s="7"/>
    </row>
    <row r="236" spans="1:7" ht="18" x14ac:dyDescent="0.2">
      <c r="C236" s="9" t="s">
        <v>70</v>
      </c>
      <c r="D236" s="2"/>
    </row>
    <row r="237" spans="1:7" x14ac:dyDescent="0.2">
      <c r="C237" s="13"/>
      <c r="D237" s="14"/>
      <c r="E237" s="12">
        <v>15.95</v>
      </c>
      <c r="F237" s="12">
        <v>0</v>
      </c>
      <c r="G237" s="12">
        <f>E237*F237</f>
        <v>0</v>
      </c>
    </row>
    <row r="238" spans="1:7" x14ac:dyDescent="0.2">
      <c r="C238" s="13"/>
      <c r="D238" s="13"/>
    </row>
    <row r="239" spans="1:7" x14ac:dyDescent="0.2">
      <c r="A239" s="6" t="s">
        <v>208</v>
      </c>
      <c r="C239" s="7" t="s">
        <v>211</v>
      </c>
      <c r="D239" s="7"/>
    </row>
    <row r="240" spans="1:7" ht="27" x14ac:dyDescent="0.2">
      <c r="C240" s="9" t="s">
        <v>73</v>
      </c>
      <c r="D240" s="2"/>
    </row>
    <row r="241" spans="3:7" x14ac:dyDescent="0.2">
      <c r="C241" s="13"/>
      <c r="D241" s="14"/>
      <c r="E241" s="12">
        <v>1</v>
      </c>
      <c r="F241" s="12">
        <v>0</v>
      </c>
      <c r="G241" s="12">
        <f>E241*F241</f>
        <v>0</v>
      </c>
    </row>
    <row r="242" spans="3:7" x14ac:dyDescent="0.2">
      <c r="C242" s="15"/>
      <c r="D242" s="15"/>
    </row>
    <row r="243" spans="3:7" x14ac:dyDescent="0.2">
      <c r="C243" s="69" t="s">
        <v>212</v>
      </c>
      <c r="D243" s="69"/>
      <c r="E243" s="69"/>
      <c r="F243" s="69"/>
      <c r="G243" s="27">
        <f>ROUND(G233+G237+G241,2)</f>
        <v>0</v>
      </c>
    </row>
    <row r="244" spans="3:7" x14ac:dyDescent="0.2">
      <c r="C244" s="32"/>
      <c r="D244" s="32"/>
    </row>
    <row r="245" spans="3:7" x14ac:dyDescent="0.2">
      <c r="C245" s="32"/>
      <c r="D245" s="32"/>
    </row>
    <row r="246" spans="3:7" x14ac:dyDescent="0.2">
      <c r="C246" s="32"/>
      <c r="D246" s="32"/>
    </row>
    <row r="247" spans="3:7" x14ac:dyDescent="0.2">
      <c r="C247" s="32"/>
      <c r="D247" s="32"/>
    </row>
    <row r="248" spans="3:7" x14ac:dyDescent="0.2">
      <c r="C248" s="32"/>
      <c r="D248" s="32"/>
    </row>
    <row r="249" spans="3:7" x14ac:dyDescent="0.2">
      <c r="C249" s="32"/>
      <c r="D249" s="32"/>
    </row>
    <row r="250" spans="3:7" x14ac:dyDescent="0.2">
      <c r="C250" s="32"/>
      <c r="D250" s="32"/>
    </row>
    <row r="251" spans="3:7" x14ac:dyDescent="0.2">
      <c r="C251" s="32"/>
      <c r="D251" s="32"/>
    </row>
    <row r="252" spans="3:7" x14ac:dyDescent="0.2">
      <c r="C252" s="32"/>
      <c r="D252" s="32"/>
    </row>
    <row r="253" spans="3:7" x14ac:dyDescent="0.2">
      <c r="C253" s="32"/>
      <c r="D253" s="32"/>
    </row>
    <row r="254" spans="3:7" x14ac:dyDescent="0.2">
      <c r="C254" s="32"/>
      <c r="D254" s="32"/>
    </row>
    <row r="255" spans="3:7" x14ac:dyDescent="0.2">
      <c r="C255" s="33"/>
      <c r="D255" s="33"/>
    </row>
    <row r="256" spans="3:7" x14ac:dyDescent="0.2">
      <c r="C256" s="33"/>
      <c r="D256" s="33"/>
    </row>
    <row r="257" spans="1:7" x14ac:dyDescent="0.2">
      <c r="C257" s="33"/>
      <c r="D257" s="33"/>
    </row>
    <row r="258" spans="1:7" s="26" customFormat="1" ht="14.45" customHeight="1" x14ac:dyDescent="0.2">
      <c r="A258" s="73" t="s">
        <v>0</v>
      </c>
      <c r="B258" s="74"/>
      <c r="C258" s="74"/>
      <c r="D258" s="74"/>
      <c r="E258" s="74"/>
      <c r="F258" s="74"/>
      <c r="G258" s="75"/>
    </row>
    <row r="259" spans="1:7" s="26" customFormat="1" ht="14.45" customHeight="1" x14ac:dyDescent="0.2">
      <c r="A259" s="76" t="s">
        <v>1</v>
      </c>
      <c r="B259" s="77"/>
      <c r="C259" s="77"/>
      <c r="D259" s="77"/>
      <c r="E259" s="77"/>
      <c r="F259" s="77"/>
      <c r="G259" s="78"/>
    </row>
    <row r="260" spans="1:7" s="26" customFormat="1" ht="14.45" customHeight="1" x14ac:dyDescent="0.2">
      <c r="A260" s="79" t="s">
        <v>2</v>
      </c>
      <c r="B260" s="80"/>
      <c r="C260" s="80"/>
      <c r="D260" s="80"/>
      <c r="E260" s="80"/>
      <c r="F260" s="80"/>
      <c r="G260" s="81"/>
    </row>
    <row r="261" spans="1:7" s="25" customFormat="1" ht="19.5" customHeight="1" x14ac:dyDescent="0.25">
      <c r="A261" s="21" t="s">
        <v>3</v>
      </c>
      <c r="B261" s="22"/>
      <c r="C261" s="23" t="s">
        <v>4</v>
      </c>
      <c r="D261" s="23"/>
      <c r="E261" s="24" t="s">
        <v>5</v>
      </c>
      <c r="F261" s="24" t="s">
        <v>6</v>
      </c>
      <c r="G261" s="24" t="s">
        <v>7</v>
      </c>
    </row>
    <row r="262" spans="1:7" x14ac:dyDescent="0.2">
      <c r="C262" s="4"/>
      <c r="D262" s="4"/>
    </row>
    <row r="263" spans="1:7" x14ac:dyDescent="0.2">
      <c r="A263" s="19" t="s">
        <v>120</v>
      </c>
      <c r="B263" s="20"/>
      <c r="C263" s="70" t="s">
        <v>213</v>
      </c>
      <c r="D263" s="70"/>
      <c r="E263" s="70"/>
      <c r="F263" s="70"/>
      <c r="G263" s="70"/>
    </row>
    <row r="264" spans="1:7" x14ac:dyDescent="0.2">
      <c r="C264" s="32"/>
      <c r="D264" s="32"/>
    </row>
    <row r="265" spans="1:7" x14ac:dyDescent="0.2">
      <c r="A265" s="6" t="s">
        <v>214</v>
      </c>
      <c r="C265" s="7" t="s">
        <v>217</v>
      </c>
      <c r="D265" s="7"/>
    </row>
    <row r="266" spans="1:7" x14ac:dyDescent="0.2">
      <c r="C266" s="9" t="s">
        <v>74</v>
      </c>
      <c r="D266" s="2"/>
    </row>
    <row r="267" spans="1:7" x14ac:dyDescent="0.2">
      <c r="C267" s="9" t="s">
        <v>75</v>
      </c>
      <c r="D267" s="2"/>
    </row>
    <row r="268" spans="1:7" x14ac:dyDescent="0.2">
      <c r="C268" s="9" t="s">
        <v>76</v>
      </c>
      <c r="D268" s="2"/>
    </row>
    <row r="269" spans="1:7" x14ac:dyDescent="0.2">
      <c r="C269" s="9" t="s">
        <v>77</v>
      </c>
      <c r="D269" s="2"/>
    </row>
    <row r="270" spans="1:7" x14ac:dyDescent="0.2">
      <c r="C270" s="9" t="s">
        <v>78</v>
      </c>
      <c r="D270" s="2"/>
    </row>
    <row r="271" spans="1:7" x14ac:dyDescent="0.2">
      <c r="C271" s="9" t="s">
        <v>79</v>
      </c>
      <c r="D271" s="2"/>
    </row>
    <row r="272" spans="1:7" x14ac:dyDescent="0.2">
      <c r="C272" s="9" t="s">
        <v>80</v>
      </c>
      <c r="D272" s="2"/>
    </row>
    <row r="273" spans="1:7" x14ac:dyDescent="0.2">
      <c r="C273" s="9" t="s">
        <v>81</v>
      </c>
      <c r="D273" s="2"/>
    </row>
    <row r="274" spans="1:7" x14ac:dyDescent="0.2">
      <c r="C274" s="9" t="s">
        <v>82</v>
      </c>
      <c r="D274" s="2"/>
    </row>
    <row r="275" spans="1:7" ht="18" x14ac:dyDescent="0.2">
      <c r="C275" s="9" t="s">
        <v>83</v>
      </c>
      <c r="D275" s="2"/>
    </row>
    <row r="276" spans="1:7" x14ac:dyDescent="0.2">
      <c r="C276" s="9"/>
      <c r="D276" s="14"/>
      <c r="E276" s="12">
        <v>1</v>
      </c>
      <c r="F276" s="12">
        <v>0</v>
      </c>
      <c r="G276" s="12">
        <f>E276*F276</f>
        <v>0</v>
      </c>
    </row>
    <row r="277" spans="1:7" x14ac:dyDescent="0.2">
      <c r="C277" s="9"/>
      <c r="D277" s="2"/>
    </row>
    <row r="278" spans="1:7" x14ac:dyDescent="0.2">
      <c r="A278" s="6" t="s">
        <v>216</v>
      </c>
      <c r="C278" s="7" t="s">
        <v>218</v>
      </c>
      <c r="D278" s="7"/>
    </row>
    <row r="279" spans="1:7" ht="54" x14ac:dyDescent="0.2">
      <c r="C279" s="9" t="s">
        <v>220</v>
      </c>
      <c r="D279" s="2"/>
    </row>
    <row r="280" spans="1:7" x14ac:dyDescent="0.2">
      <c r="C280" s="9"/>
      <c r="D280" s="2"/>
    </row>
    <row r="281" spans="1:7" x14ac:dyDescent="0.2">
      <c r="C281" s="13"/>
      <c r="D281" s="14"/>
      <c r="E281" s="12">
        <v>1002</v>
      </c>
      <c r="F281" s="12">
        <v>0</v>
      </c>
      <c r="G281" s="12">
        <f>E281*F281</f>
        <v>0</v>
      </c>
    </row>
    <row r="282" spans="1:7" x14ac:dyDescent="0.2">
      <c r="C282" s="13"/>
      <c r="D282" s="13"/>
    </row>
    <row r="283" spans="1:7" x14ac:dyDescent="0.2">
      <c r="A283" s="6" t="s">
        <v>215</v>
      </c>
      <c r="C283" s="7" t="s">
        <v>219</v>
      </c>
      <c r="D283" s="7"/>
    </row>
    <row r="284" spans="1:7" ht="27" x14ac:dyDescent="0.2">
      <c r="C284" s="9" t="s">
        <v>84</v>
      </c>
      <c r="D284" s="2"/>
    </row>
    <row r="285" spans="1:7" x14ac:dyDescent="0.2">
      <c r="C285" s="13"/>
      <c r="D285" s="14"/>
      <c r="E285" s="12">
        <v>715.25</v>
      </c>
      <c r="F285" s="12">
        <v>0</v>
      </c>
      <c r="G285" s="12">
        <f>E285*F285</f>
        <v>0</v>
      </c>
    </row>
    <row r="286" spans="1:7" x14ac:dyDescent="0.2">
      <c r="C286" s="15"/>
      <c r="D286" s="15"/>
    </row>
    <row r="287" spans="1:7" x14ac:dyDescent="0.2">
      <c r="C287" s="69" t="s">
        <v>221</v>
      </c>
      <c r="D287" s="69"/>
      <c r="E287" s="69"/>
      <c r="F287" s="69"/>
      <c r="G287" s="27">
        <f>ROUND(G276+G281+G285,2)</f>
        <v>0</v>
      </c>
    </row>
    <row r="288" spans="1:7" x14ac:dyDescent="0.2">
      <c r="C288" s="33"/>
      <c r="D288" s="33"/>
    </row>
    <row r="289" spans="1:7" x14ac:dyDescent="0.2">
      <c r="C289" s="33"/>
      <c r="D289" s="33"/>
    </row>
    <row r="290" spans="1:7" x14ac:dyDescent="0.2">
      <c r="A290" s="19" t="s">
        <v>121</v>
      </c>
      <c r="B290" s="20"/>
      <c r="C290" s="70" t="s">
        <v>222</v>
      </c>
      <c r="D290" s="70"/>
      <c r="E290" s="70"/>
      <c r="F290" s="70"/>
      <c r="G290" s="70"/>
    </row>
    <row r="291" spans="1:7" x14ac:dyDescent="0.2">
      <c r="C291" s="33"/>
      <c r="D291" s="33"/>
    </row>
    <row r="292" spans="1:7" x14ac:dyDescent="0.2">
      <c r="A292" s="6" t="s">
        <v>224</v>
      </c>
      <c r="C292" s="7" t="s">
        <v>225</v>
      </c>
      <c r="D292" s="7"/>
    </row>
    <row r="293" spans="1:7" ht="54" x14ac:dyDescent="0.2">
      <c r="C293" s="9" t="s">
        <v>228</v>
      </c>
      <c r="D293" s="2"/>
    </row>
    <row r="294" spans="1:7" x14ac:dyDescent="0.2">
      <c r="C294" s="9"/>
      <c r="D294" s="14"/>
      <c r="E294" s="12">
        <v>2</v>
      </c>
      <c r="F294" s="12">
        <v>0</v>
      </c>
      <c r="G294" s="12">
        <f>E294*F294</f>
        <v>0</v>
      </c>
    </row>
    <row r="295" spans="1:7" x14ac:dyDescent="0.2">
      <c r="C295" s="9"/>
      <c r="D295" s="2"/>
    </row>
    <row r="296" spans="1:7" x14ac:dyDescent="0.2">
      <c r="A296" s="6" t="s">
        <v>230</v>
      </c>
      <c r="C296" s="7" t="s">
        <v>226</v>
      </c>
      <c r="D296" s="7"/>
    </row>
    <row r="297" spans="1:7" ht="54" x14ac:dyDescent="0.2">
      <c r="C297" s="9" t="s">
        <v>85</v>
      </c>
      <c r="D297" s="2"/>
    </row>
    <row r="298" spans="1:7" x14ac:dyDescent="0.2">
      <c r="C298" s="13"/>
      <c r="D298" s="14"/>
      <c r="E298" s="12">
        <v>162.6</v>
      </c>
      <c r="F298" s="12">
        <v>0</v>
      </c>
      <c r="G298" s="12">
        <f>E298*F298</f>
        <v>0</v>
      </c>
    </row>
    <row r="299" spans="1:7" x14ac:dyDescent="0.2">
      <c r="C299" s="13"/>
      <c r="D299" s="13"/>
    </row>
    <row r="300" spans="1:7" x14ac:dyDescent="0.2">
      <c r="A300" s="6" t="s">
        <v>231</v>
      </c>
      <c r="C300" s="7" t="s">
        <v>227</v>
      </c>
      <c r="D300" s="7"/>
    </row>
    <row r="301" spans="1:7" ht="54" x14ac:dyDescent="0.2">
      <c r="C301" s="9" t="s">
        <v>86</v>
      </c>
      <c r="D301" s="2"/>
    </row>
    <row r="302" spans="1:7" x14ac:dyDescent="0.2">
      <c r="C302" s="13"/>
      <c r="D302" s="14"/>
      <c r="E302" s="12">
        <v>836.02</v>
      </c>
      <c r="F302" s="12">
        <v>0</v>
      </c>
      <c r="G302" s="12">
        <f>E302*F302</f>
        <v>0</v>
      </c>
    </row>
    <row r="303" spans="1:7" x14ac:dyDescent="0.2">
      <c r="C303" s="15"/>
      <c r="D303" s="15"/>
    </row>
    <row r="304" spans="1:7" x14ac:dyDescent="0.2">
      <c r="C304" s="69" t="s">
        <v>229</v>
      </c>
      <c r="D304" s="69"/>
      <c r="E304" s="69"/>
      <c r="F304" s="69"/>
      <c r="G304" s="27">
        <f>ROUND(G294+G298+G302,2)</f>
        <v>0</v>
      </c>
    </row>
    <row r="305" spans="1:7" x14ac:dyDescent="0.2">
      <c r="C305" s="33"/>
      <c r="D305" s="33"/>
    </row>
    <row r="306" spans="1:7" x14ac:dyDescent="0.2">
      <c r="C306" s="33"/>
      <c r="D306" s="33"/>
    </row>
    <row r="307" spans="1:7" x14ac:dyDescent="0.2">
      <c r="A307" s="19" t="s">
        <v>122</v>
      </c>
      <c r="B307" s="20"/>
      <c r="C307" s="70" t="s">
        <v>223</v>
      </c>
      <c r="D307" s="70"/>
      <c r="E307" s="70"/>
      <c r="F307" s="70"/>
      <c r="G307" s="70"/>
    </row>
    <row r="308" spans="1:7" x14ac:dyDescent="0.2">
      <c r="C308" s="33"/>
      <c r="D308" s="33"/>
    </row>
    <row r="309" spans="1:7" x14ac:dyDescent="0.2">
      <c r="A309" s="6" t="s">
        <v>232</v>
      </c>
      <c r="C309" s="7" t="s">
        <v>235</v>
      </c>
      <c r="D309" s="7"/>
    </row>
    <row r="310" spans="1:7" ht="27" x14ac:dyDescent="0.2">
      <c r="C310" s="9" t="s">
        <v>87</v>
      </c>
      <c r="D310" s="2"/>
    </row>
    <row r="311" spans="1:7" x14ac:dyDescent="0.2">
      <c r="C311" s="9"/>
      <c r="D311" s="14"/>
      <c r="E311" s="12">
        <v>1</v>
      </c>
      <c r="F311" s="12">
        <v>0</v>
      </c>
      <c r="G311" s="12">
        <f>E311*F311</f>
        <v>0</v>
      </c>
    </row>
    <row r="312" spans="1:7" x14ac:dyDescent="0.2">
      <c r="C312" s="9"/>
      <c r="D312" s="2"/>
    </row>
    <row r="313" spans="1:7" x14ac:dyDescent="0.2">
      <c r="A313" s="6" t="s">
        <v>233</v>
      </c>
      <c r="C313" s="7" t="s">
        <v>236</v>
      </c>
      <c r="D313" s="4"/>
    </row>
    <row r="314" spans="1:7" ht="18" x14ac:dyDescent="0.2">
      <c r="C314" s="9" t="s">
        <v>237</v>
      </c>
      <c r="D314" s="2"/>
    </row>
    <row r="315" spans="1:7" x14ac:dyDescent="0.2">
      <c r="C315" s="9" t="s">
        <v>88</v>
      </c>
      <c r="D315" s="2"/>
    </row>
    <row r="316" spans="1:7" x14ac:dyDescent="0.2">
      <c r="C316" s="9" t="s">
        <v>89</v>
      </c>
      <c r="D316" s="2"/>
    </row>
    <row r="317" spans="1:7" x14ac:dyDescent="0.2">
      <c r="C317" s="9" t="s">
        <v>90</v>
      </c>
      <c r="D317" s="2"/>
    </row>
    <row r="318" spans="1:7" x14ac:dyDescent="0.2">
      <c r="C318" s="9" t="s">
        <v>91</v>
      </c>
      <c r="D318" s="2"/>
    </row>
    <row r="319" spans="1:7" x14ac:dyDescent="0.2">
      <c r="C319" s="9" t="s">
        <v>92</v>
      </c>
      <c r="D319" s="2"/>
    </row>
    <row r="320" spans="1:7" x14ac:dyDescent="0.2">
      <c r="C320" s="9" t="s">
        <v>93</v>
      </c>
      <c r="D320" s="2"/>
    </row>
    <row r="321" spans="1:7" x14ac:dyDescent="0.2">
      <c r="C321" s="9" t="s">
        <v>94</v>
      </c>
      <c r="D321" s="2"/>
    </row>
    <row r="322" spans="1:7" x14ac:dyDescent="0.2">
      <c r="C322" s="9" t="s">
        <v>95</v>
      </c>
      <c r="D322" s="2"/>
    </row>
    <row r="323" spans="1:7" x14ac:dyDescent="0.2">
      <c r="C323" s="9" t="s">
        <v>96</v>
      </c>
      <c r="D323" s="2"/>
    </row>
    <row r="324" spans="1:7" x14ac:dyDescent="0.2">
      <c r="C324" s="9" t="s">
        <v>97</v>
      </c>
      <c r="D324" s="2"/>
    </row>
    <row r="325" spans="1:7" x14ac:dyDescent="0.2">
      <c r="C325" s="9" t="s">
        <v>98</v>
      </c>
      <c r="D325" s="2"/>
    </row>
    <row r="326" spans="1:7" x14ac:dyDescent="0.2">
      <c r="C326" s="9" t="s">
        <v>99</v>
      </c>
      <c r="D326" s="2"/>
    </row>
    <row r="327" spans="1:7" x14ac:dyDescent="0.2">
      <c r="C327" s="13"/>
      <c r="D327" s="14"/>
      <c r="E327" s="12">
        <v>1</v>
      </c>
      <c r="F327" s="12">
        <v>0</v>
      </c>
      <c r="G327" s="12">
        <f>E327*F327</f>
        <v>0</v>
      </c>
    </row>
    <row r="328" spans="1:7" s="26" customFormat="1" ht="14.45" customHeight="1" x14ac:dyDescent="0.2">
      <c r="A328" s="73" t="s">
        <v>0</v>
      </c>
      <c r="B328" s="74"/>
      <c r="C328" s="74"/>
      <c r="D328" s="74"/>
      <c r="E328" s="74"/>
      <c r="F328" s="74"/>
      <c r="G328" s="75"/>
    </row>
    <row r="329" spans="1:7" s="26" customFormat="1" ht="14.45" customHeight="1" x14ac:dyDescent="0.2">
      <c r="A329" s="76" t="s">
        <v>1</v>
      </c>
      <c r="B329" s="77"/>
      <c r="C329" s="77"/>
      <c r="D329" s="77"/>
      <c r="E329" s="77"/>
      <c r="F329" s="77"/>
      <c r="G329" s="78"/>
    </row>
    <row r="330" spans="1:7" s="26" customFormat="1" ht="14.45" customHeight="1" x14ac:dyDescent="0.2">
      <c r="A330" s="79" t="s">
        <v>2</v>
      </c>
      <c r="B330" s="80"/>
      <c r="C330" s="80"/>
      <c r="D330" s="80"/>
      <c r="E330" s="80"/>
      <c r="F330" s="80"/>
      <c r="G330" s="81"/>
    </row>
    <row r="331" spans="1:7" s="25" customFormat="1" ht="19.5" customHeight="1" x14ac:dyDescent="0.25">
      <c r="A331" s="21" t="s">
        <v>3</v>
      </c>
      <c r="B331" s="22"/>
      <c r="C331" s="23" t="s">
        <v>4</v>
      </c>
      <c r="D331" s="23"/>
      <c r="E331" s="24" t="s">
        <v>5</v>
      </c>
      <c r="F331" s="24" t="s">
        <v>6</v>
      </c>
      <c r="G331" s="24" t="s">
        <v>7</v>
      </c>
    </row>
    <row r="332" spans="1:7" x14ac:dyDescent="0.2">
      <c r="C332" s="4"/>
      <c r="D332" s="4"/>
    </row>
    <row r="333" spans="1:7" x14ac:dyDescent="0.2">
      <c r="A333" s="6" t="s">
        <v>234</v>
      </c>
      <c r="C333" s="7" t="s">
        <v>239</v>
      </c>
      <c r="D333" s="7"/>
    </row>
    <row r="334" spans="1:7" ht="45" x14ac:dyDescent="0.2">
      <c r="C334" s="9" t="s">
        <v>238</v>
      </c>
      <c r="D334" s="2"/>
    </row>
    <row r="335" spans="1:7" x14ac:dyDescent="0.2">
      <c r="C335" s="13"/>
      <c r="D335" s="14"/>
      <c r="E335" s="12">
        <v>1</v>
      </c>
      <c r="F335" s="12">
        <v>0</v>
      </c>
      <c r="G335" s="12">
        <f>E335*F335</f>
        <v>0</v>
      </c>
    </row>
    <row r="336" spans="1:7" x14ac:dyDescent="0.2">
      <c r="C336" s="15"/>
      <c r="D336" s="15"/>
    </row>
    <row r="337" spans="1:7" x14ac:dyDescent="0.2">
      <c r="C337" s="69" t="s">
        <v>240</v>
      </c>
      <c r="D337" s="69"/>
      <c r="E337" s="69"/>
      <c r="F337" s="69"/>
      <c r="G337" s="27">
        <f>G311+G327+G335</f>
        <v>0</v>
      </c>
    </row>
    <row r="338" spans="1:7" x14ac:dyDescent="0.2">
      <c r="C338" s="33"/>
      <c r="D338" s="33"/>
    </row>
    <row r="339" spans="1:7" x14ac:dyDescent="0.2">
      <c r="C339" s="33"/>
      <c r="D339" s="33"/>
    </row>
    <row r="340" spans="1:7" x14ac:dyDescent="0.2">
      <c r="A340" s="19" t="s">
        <v>123</v>
      </c>
      <c r="B340" s="20"/>
      <c r="C340" s="70" t="s">
        <v>241</v>
      </c>
      <c r="D340" s="70"/>
      <c r="E340" s="70"/>
      <c r="F340" s="70"/>
      <c r="G340" s="70"/>
    </row>
    <row r="341" spans="1:7" x14ac:dyDescent="0.2">
      <c r="C341" s="33"/>
      <c r="D341" s="33"/>
    </row>
    <row r="342" spans="1:7" x14ac:dyDescent="0.2">
      <c r="A342" s="6" t="s">
        <v>242</v>
      </c>
      <c r="C342" s="7" t="s">
        <v>243</v>
      </c>
      <c r="D342" s="7"/>
    </row>
    <row r="343" spans="1:7" ht="27" x14ac:dyDescent="0.2">
      <c r="C343" s="9" t="s">
        <v>100</v>
      </c>
      <c r="D343" s="2"/>
    </row>
    <row r="344" spans="1:7" x14ac:dyDescent="0.2">
      <c r="C344" s="15"/>
      <c r="D344" s="14"/>
      <c r="E344" s="12">
        <v>1</v>
      </c>
      <c r="F344" s="12">
        <v>0</v>
      </c>
      <c r="G344" s="12">
        <f>E344*F344</f>
        <v>0</v>
      </c>
    </row>
    <row r="345" spans="1:7" x14ac:dyDescent="0.2">
      <c r="C345" s="15"/>
      <c r="D345" s="15"/>
    </row>
    <row r="346" spans="1:7" x14ac:dyDescent="0.2">
      <c r="C346" s="69" t="s">
        <v>244</v>
      </c>
      <c r="D346" s="69"/>
      <c r="E346" s="69"/>
      <c r="F346" s="69"/>
      <c r="G346" s="27">
        <f>G344</f>
        <v>0</v>
      </c>
    </row>
    <row r="347" spans="1:7" x14ac:dyDescent="0.2">
      <c r="C347" s="33"/>
      <c r="D347" s="33"/>
    </row>
    <row r="348" spans="1:7" x14ac:dyDescent="0.2">
      <c r="C348" s="33"/>
      <c r="D348" s="33"/>
    </row>
    <row r="349" spans="1:7" x14ac:dyDescent="0.2">
      <c r="A349" s="19" t="s">
        <v>124</v>
      </c>
      <c r="B349" s="20"/>
      <c r="C349" s="70" t="s">
        <v>245</v>
      </c>
      <c r="D349" s="70"/>
      <c r="E349" s="70"/>
      <c r="F349" s="70"/>
      <c r="G349" s="70"/>
    </row>
    <row r="350" spans="1:7" x14ac:dyDescent="0.2">
      <c r="C350" s="33"/>
      <c r="D350" s="33"/>
    </row>
    <row r="351" spans="1:7" x14ac:dyDescent="0.2">
      <c r="A351" s="6" t="s">
        <v>246</v>
      </c>
      <c r="C351" s="7" t="s">
        <v>247</v>
      </c>
      <c r="D351" s="7"/>
    </row>
    <row r="352" spans="1:7" ht="36" x14ac:dyDescent="0.2">
      <c r="C352" s="9" t="s">
        <v>101</v>
      </c>
      <c r="D352" s="2"/>
    </row>
    <row r="353" spans="1:7" x14ac:dyDescent="0.2">
      <c r="C353" s="15"/>
      <c r="D353" s="14"/>
      <c r="E353" s="12">
        <v>1</v>
      </c>
      <c r="F353" s="12">
        <v>0</v>
      </c>
      <c r="G353" s="12">
        <f>E353*F353</f>
        <v>0</v>
      </c>
    </row>
    <row r="354" spans="1:7" x14ac:dyDescent="0.2">
      <c r="C354" s="15"/>
      <c r="D354" s="36"/>
      <c r="E354" s="35"/>
      <c r="F354" s="35"/>
      <c r="G354" s="35"/>
    </row>
    <row r="355" spans="1:7" x14ac:dyDescent="0.2">
      <c r="A355" s="38"/>
      <c r="B355" s="38"/>
      <c r="C355" s="71" t="s">
        <v>248</v>
      </c>
      <c r="D355" s="71"/>
      <c r="E355" s="71"/>
      <c r="F355" s="71"/>
      <c r="G355" s="39">
        <f>G353</f>
        <v>0</v>
      </c>
    </row>
    <row r="356" spans="1:7" x14ac:dyDescent="0.2">
      <c r="C356" s="33"/>
      <c r="D356" s="33"/>
      <c r="E356" s="33"/>
      <c r="F356" s="33"/>
      <c r="G356" s="27"/>
    </row>
    <row r="357" spans="1:7" x14ac:dyDescent="0.2">
      <c r="C357" s="72" t="s">
        <v>249</v>
      </c>
      <c r="D357" s="72"/>
      <c r="E357" s="72"/>
      <c r="F357" s="72"/>
      <c r="G357" s="41">
        <f>G84+G140+G157+G170+G202+G223+G243+G287+G304+G337+G346+G355</f>
        <v>0</v>
      </c>
    </row>
    <row r="358" spans="1:7" x14ac:dyDescent="0.2">
      <c r="C358" s="40"/>
      <c r="D358" s="40"/>
      <c r="E358" s="40"/>
      <c r="F358" s="40"/>
      <c r="G358" s="41"/>
    </row>
    <row r="359" spans="1:7" x14ac:dyDescent="0.2">
      <c r="C359" s="40"/>
      <c r="D359" s="40"/>
      <c r="E359" s="40"/>
      <c r="F359" s="40"/>
      <c r="G359" s="41"/>
    </row>
    <row r="360" spans="1:7" x14ac:dyDescent="0.2">
      <c r="C360" s="40"/>
      <c r="D360" s="40"/>
      <c r="E360" s="40"/>
      <c r="F360" s="40"/>
      <c r="G360" s="41"/>
    </row>
    <row r="361" spans="1:7" x14ac:dyDescent="0.2">
      <c r="C361" s="40"/>
      <c r="D361" s="40"/>
      <c r="E361" s="40"/>
      <c r="F361" s="40"/>
      <c r="G361" s="41"/>
    </row>
    <row r="362" spans="1:7" x14ac:dyDescent="0.2">
      <c r="C362" s="40"/>
      <c r="D362" s="40"/>
      <c r="E362" s="40"/>
      <c r="F362" s="40"/>
      <c r="G362" s="41"/>
    </row>
    <row r="363" spans="1:7" x14ac:dyDescent="0.2">
      <c r="C363" s="40"/>
      <c r="D363" s="40"/>
      <c r="E363" s="40"/>
      <c r="F363" s="40"/>
      <c r="G363" s="41"/>
    </row>
    <row r="364" spans="1:7" x14ac:dyDescent="0.2">
      <c r="C364" s="40"/>
      <c r="D364" s="40"/>
      <c r="E364" s="40"/>
      <c r="F364" s="40"/>
      <c r="G364" s="41"/>
    </row>
    <row r="365" spans="1:7" x14ac:dyDescent="0.2">
      <c r="C365" s="40"/>
      <c r="D365" s="40"/>
      <c r="E365" s="40"/>
      <c r="F365" s="40"/>
      <c r="G365" s="41"/>
    </row>
    <row r="366" spans="1:7" x14ac:dyDescent="0.2">
      <c r="C366" s="40"/>
      <c r="D366" s="40"/>
      <c r="E366" s="40"/>
      <c r="F366" s="40"/>
      <c r="G366" s="41"/>
    </row>
    <row r="367" spans="1:7" x14ac:dyDescent="0.2">
      <c r="C367" s="40"/>
      <c r="D367" s="40"/>
      <c r="E367" s="40"/>
      <c r="F367" s="40"/>
      <c r="G367" s="41"/>
    </row>
    <row r="368" spans="1:7" x14ac:dyDescent="0.2">
      <c r="C368" s="40"/>
      <c r="D368" s="40"/>
      <c r="E368" s="40"/>
      <c r="F368" s="40"/>
      <c r="G368" s="41"/>
    </row>
    <row r="369" spans="3:7" x14ac:dyDescent="0.2">
      <c r="C369" s="40"/>
      <c r="D369" s="40"/>
      <c r="E369" s="40"/>
      <c r="F369" s="40"/>
      <c r="G369" s="41"/>
    </row>
    <row r="370" spans="3:7" x14ac:dyDescent="0.2">
      <c r="C370" s="40"/>
      <c r="D370" s="40"/>
      <c r="E370" s="40"/>
      <c r="F370" s="40"/>
      <c r="G370" s="41"/>
    </row>
    <row r="371" spans="3:7" x14ac:dyDescent="0.2">
      <c r="C371" s="40"/>
      <c r="D371" s="40"/>
      <c r="E371" s="40"/>
      <c r="F371" s="40"/>
      <c r="G371" s="41"/>
    </row>
    <row r="372" spans="3:7" x14ac:dyDescent="0.2">
      <c r="C372" s="40"/>
      <c r="D372" s="40"/>
      <c r="E372" s="40"/>
      <c r="F372" s="40"/>
      <c r="G372" s="41"/>
    </row>
    <row r="373" spans="3:7" x14ac:dyDescent="0.2">
      <c r="C373" s="40"/>
      <c r="D373" s="40"/>
      <c r="E373" s="40"/>
      <c r="F373" s="40"/>
      <c r="G373" s="41"/>
    </row>
    <row r="374" spans="3:7" x14ac:dyDescent="0.2">
      <c r="C374" s="40"/>
      <c r="D374" s="40"/>
      <c r="E374" s="40"/>
      <c r="F374" s="40"/>
      <c r="G374" s="41"/>
    </row>
    <row r="375" spans="3:7" x14ac:dyDescent="0.2">
      <c r="C375" s="40"/>
      <c r="D375" s="40"/>
      <c r="E375" s="40"/>
      <c r="F375" s="40"/>
      <c r="G375" s="41"/>
    </row>
    <row r="376" spans="3:7" x14ac:dyDescent="0.2">
      <c r="C376" s="40"/>
      <c r="D376" s="40"/>
      <c r="E376" s="40"/>
      <c r="F376" s="40"/>
      <c r="G376" s="41"/>
    </row>
    <row r="377" spans="3:7" x14ac:dyDescent="0.2">
      <c r="C377" s="40"/>
      <c r="D377" s="40"/>
      <c r="E377" s="40"/>
      <c r="F377" s="40"/>
      <c r="G377" s="41"/>
    </row>
    <row r="378" spans="3:7" x14ac:dyDescent="0.2">
      <c r="C378" s="40"/>
      <c r="D378" s="40"/>
      <c r="E378" s="40"/>
      <c r="F378" s="40"/>
      <c r="G378" s="41"/>
    </row>
    <row r="379" spans="3:7" x14ac:dyDescent="0.2">
      <c r="C379" s="40"/>
      <c r="D379" s="40"/>
      <c r="E379" s="40"/>
      <c r="F379" s="40"/>
      <c r="G379" s="41"/>
    </row>
    <row r="380" spans="3:7" x14ac:dyDescent="0.2">
      <c r="C380" s="40"/>
      <c r="D380" s="40"/>
      <c r="E380" s="40"/>
      <c r="F380" s="40"/>
      <c r="G380" s="41"/>
    </row>
    <row r="381" spans="3:7" x14ac:dyDescent="0.2">
      <c r="C381" s="40"/>
      <c r="D381" s="40"/>
      <c r="E381" s="40"/>
      <c r="F381" s="40"/>
      <c r="G381" s="41"/>
    </row>
    <row r="382" spans="3:7" x14ac:dyDescent="0.2">
      <c r="C382" s="40"/>
      <c r="D382" s="40"/>
      <c r="E382" s="40"/>
      <c r="F382" s="40"/>
      <c r="G382" s="41"/>
    </row>
    <row r="383" spans="3:7" x14ac:dyDescent="0.2">
      <c r="C383" s="40"/>
      <c r="D383" s="40"/>
      <c r="E383" s="40"/>
      <c r="F383" s="40"/>
      <c r="G383" s="41"/>
    </row>
    <row r="384" spans="3:7" x14ac:dyDescent="0.2">
      <c r="C384" s="40"/>
      <c r="D384" s="40"/>
      <c r="E384" s="40"/>
      <c r="F384" s="40"/>
      <c r="G384" s="41"/>
    </row>
    <row r="385" spans="3:7" x14ac:dyDescent="0.2">
      <c r="C385" s="40"/>
      <c r="D385" s="40"/>
      <c r="E385" s="40"/>
      <c r="F385" s="40"/>
      <c r="G385" s="41"/>
    </row>
    <row r="386" spans="3:7" x14ac:dyDescent="0.2">
      <c r="C386" s="40"/>
      <c r="D386" s="40"/>
      <c r="E386" s="40"/>
      <c r="F386" s="40"/>
      <c r="G386" s="41"/>
    </row>
    <row r="387" spans="3:7" x14ac:dyDescent="0.2">
      <c r="C387" s="40"/>
      <c r="D387" s="40"/>
      <c r="E387" s="40"/>
      <c r="F387" s="40"/>
      <c r="G387" s="41"/>
    </row>
    <row r="388" spans="3:7" x14ac:dyDescent="0.2">
      <c r="C388" s="40"/>
      <c r="D388" s="40"/>
      <c r="E388" s="40"/>
      <c r="F388" s="40"/>
      <c r="G388" s="41"/>
    </row>
    <row r="389" spans="3:7" x14ac:dyDescent="0.2">
      <c r="C389" s="40"/>
      <c r="D389" s="40"/>
      <c r="E389" s="40"/>
      <c r="F389" s="40"/>
      <c r="G389" s="41"/>
    </row>
    <row r="390" spans="3:7" x14ac:dyDescent="0.2">
      <c r="C390" s="40"/>
      <c r="D390" s="40"/>
      <c r="E390" s="40"/>
      <c r="F390" s="40"/>
      <c r="G390" s="41"/>
    </row>
    <row r="391" spans="3:7" x14ac:dyDescent="0.2">
      <c r="C391" s="40"/>
      <c r="D391" s="40"/>
      <c r="E391" s="40"/>
      <c r="F391" s="40"/>
      <c r="G391" s="41"/>
    </row>
    <row r="392" spans="3:7" x14ac:dyDescent="0.2">
      <c r="C392" s="40"/>
      <c r="D392" s="40"/>
      <c r="E392" s="40"/>
      <c r="F392" s="40"/>
      <c r="G392" s="41"/>
    </row>
    <row r="393" spans="3:7" x14ac:dyDescent="0.2">
      <c r="C393" s="40"/>
      <c r="D393" s="40"/>
      <c r="E393" s="40"/>
      <c r="F393" s="40"/>
      <c r="G393" s="41"/>
    </row>
    <row r="394" spans="3:7" x14ac:dyDescent="0.2">
      <c r="C394" s="40"/>
      <c r="D394" s="40"/>
      <c r="E394" s="40"/>
      <c r="F394" s="40"/>
      <c r="G394" s="41"/>
    </row>
    <row r="395" spans="3:7" x14ac:dyDescent="0.2">
      <c r="C395" s="40"/>
      <c r="D395" s="40"/>
      <c r="E395" s="40"/>
      <c r="F395" s="40"/>
      <c r="G395" s="41"/>
    </row>
    <row r="396" spans="3:7" x14ac:dyDescent="0.2">
      <c r="C396" s="40"/>
      <c r="D396" s="40"/>
      <c r="E396" s="40"/>
      <c r="F396" s="40"/>
      <c r="G396" s="41"/>
    </row>
    <row r="397" spans="3:7" x14ac:dyDescent="0.2">
      <c r="C397" s="40"/>
      <c r="D397" s="40"/>
      <c r="E397" s="40"/>
      <c r="F397" s="40"/>
      <c r="G397" s="41"/>
    </row>
    <row r="398" spans="3:7" x14ac:dyDescent="0.2">
      <c r="C398" s="40"/>
      <c r="D398" s="40"/>
      <c r="E398" s="40"/>
      <c r="F398" s="40"/>
      <c r="G398" s="41"/>
    </row>
    <row r="399" spans="3:7" x14ac:dyDescent="0.2">
      <c r="C399" s="40"/>
      <c r="D399" s="40"/>
      <c r="E399" s="40"/>
      <c r="F399" s="40"/>
      <c r="G399" s="41"/>
    </row>
    <row r="400" spans="3:7" x14ac:dyDescent="0.2">
      <c r="C400" s="40"/>
      <c r="D400" s="40"/>
      <c r="E400" s="40"/>
      <c r="F400" s="40"/>
      <c r="G400" s="41"/>
    </row>
    <row r="401" spans="1:7" x14ac:dyDescent="0.2">
      <c r="C401" s="40"/>
      <c r="D401" s="40"/>
      <c r="E401" s="40"/>
      <c r="F401" s="40"/>
      <c r="G401" s="41"/>
    </row>
    <row r="402" spans="1:7" x14ac:dyDescent="0.2">
      <c r="C402" s="40"/>
      <c r="D402" s="40"/>
      <c r="E402" s="40"/>
      <c r="F402" s="40"/>
      <c r="G402" s="41"/>
    </row>
    <row r="403" spans="1:7" x14ac:dyDescent="0.2">
      <c r="C403" s="40"/>
      <c r="D403" s="40"/>
      <c r="E403" s="40"/>
      <c r="F403" s="40"/>
      <c r="G403" s="41"/>
    </row>
    <row r="404" spans="1:7" x14ac:dyDescent="0.2">
      <c r="C404" s="40"/>
      <c r="D404" s="40"/>
      <c r="E404" s="40"/>
      <c r="F404" s="40"/>
      <c r="G404" s="41"/>
    </row>
    <row r="405" spans="1:7" x14ac:dyDescent="0.2">
      <c r="C405" s="40"/>
      <c r="D405" s="40"/>
      <c r="E405" s="40"/>
      <c r="F405" s="40"/>
      <c r="G405" s="41"/>
    </row>
    <row r="406" spans="1:7" x14ac:dyDescent="0.2">
      <c r="C406" s="40"/>
      <c r="D406" s="40"/>
      <c r="E406" s="40"/>
      <c r="F406" s="40"/>
      <c r="G406" s="41"/>
    </row>
    <row r="407" spans="1:7" x14ac:dyDescent="0.2">
      <c r="C407" s="40"/>
      <c r="D407" s="40"/>
      <c r="E407" s="40"/>
      <c r="F407" s="40"/>
      <c r="G407" s="41"/>
    </row>
    <row r="408" spans="1:7" s="26" customFormat="1" ht="14.45" customHeight="1" x14ac:dyDescent="0.2">
      <c r="A408" s="73" t="s">
        <v>0</v>
      </c>
      <c r="B408" s="74"/>
      <c r="C408" s="74"/>
      <c r="D408" s="74"/>
      <c r="E408" s="74"/>
      <c r="F408" s="74"/>
      <c r="G408" s="75"/>
    </row>
    <row r="409" spans="1:7" s="26" customFormat="1" ht="14.45" customHeight="1" x14ac:dyDescent="0.2">
      <c r="A409" s="76" t="s">
        <v>1</v>
      </c>
      <c r="B409" s="77"/>
      <c r="C409" s="77"/>
      <c r="D409" s="77"/>
      <c r="E409" s="77"/>
      <c r="F409" s="77"/>
      <c r="G409" s="78"/>
    </row>
    <row r="410" spans="1:7" s="26" customFormat="1" ht="14.45" customHeight="1" x14ac:dyDescent="0.2">
      <c r="A410" s="79" t="s">
        <v>2</v>
      </c>
      <c r="B410" s="80"/>
      <c r="C410" s="80"/>
      <c r="D410" s="80"/>
      <c r="E410" s="80"/>
      <c r="F410" s="80"/>
      <c r="G410" s="81"/>
    </row>
    <row r="411" spans="1:7" x14ac:dyDescent="0.2">
      <c r="C411" s="4"/>
      <c r="D411" s="4"/>
    </row>
    <row r="412" spans="1:7" s="26" customFormat="1" ht="15.75" customHeight="1" x14ac:dyDescent="0.2">
      <c r="A412" s="82" t="s">
        <v>102</v>
      </c>
      <c r="B412" s="82"/>
      <c r="C412" s="82"/>
      <c r="D412" s="47"/>
    </row>
    <row r="413" spans="1:7" s="26" customFormat="1" ht="9" customHeight="1" x14ac:dyDescent="0.2">
      <c r="C413" s="47"/>
      <c r="D413" s="47"/>
    </row>
    <row r="414" spans="1:7" s="26" customFormat="1" x14ac:dyDescent="0.2">
      <c r="A414" s="48" t="s">
        <v>112</v>
      </c>
      <c r="B414" s="48"/>
      <c r="C414" s="48" t="s">
        <v>114</v>
      </c>
      <c r="D414" s="49"/>
      <c r="F414" s="49" t="s">
        <v>113</v>
      </c>
    </row>
    <row r="415" spans="1:7" s="26" customFormat="1" ht="15" customHeight="1" x14ac:dyDescent="0.2">
      <c r="A415" s="50" t="s">
        <v>8</v>
      </c>
      <c r="C415" s="28" t="s">
        <v>126</v>
      </c>
      <c r="D415" s="17"/>
      <c r="E415" s="29"/>
      <c r="F415" s="31">
        <f>G84</f>
        <v>0</v>
      </c>
    </row>
    <row r="416" spans="1:7" s="26" customFormat="1" ht="15" customHeight="1" x14ac:dyDescent="0.2">
      <c r="A416" s="50" t="s">
        <v>109</v>
      </c>
      <c r="C416" s="28" t="s">
        <v>125</v>
      </c>
      <c r="D416" s="28"/>
      <c r="E416" s="30"/>
      <c r="F416" s="42">
        <f>G140</f>
        <v>0</v>
      </c>
    </row>
    <row r="417" spans="1:7" s="26" customFormat="1" ht="15" customHeight="1" x14ac:dyDescent="0.2">
      <c r="A417" s="50" t="s">
        <v>115</v>
      </c>
      <c r="C417" s="28" t="s">
        <v>127</v>
      </c>
      <c r="D417" s="28"/>
      <c r="E417" s="30"/>
      <c r="F417" s="42">
        <f>G157</f>
        <v>0</v>
      </c>
    </row>
    <row r="418" spans="1:7" s="26" customFormat="1" ht="15" customHeight="1" x14ac:dyDescent="0.2">
      <c r="A418" s="50" t="s">
        <v>116</v>
      </c>
      <c r="C418" s="28" t="s">
        <v>128</v>
      </c>
      <c r="D418" s="28"/>
      <c r="E418" s="30"/>
      <c r="F418" s="42">
        <f>G170</f>
        <v>0</v>
      </c>
    </row>
    <row r="419" spans="1:7" s="26" customFormat="1" ht="15" customHeight="1" x14ac:dyDescent="0.2">
      <c r="A419" s="50" t="s">
        <v>117</v>
      </c>
      <c r="C419" s="28" t="s">
        <v>129</v>
      </c>
      <c r="D419" s="28"/>
      <c r="E419" s="30"/>
      <c r="F419" s="42">
        <f>G202</f>
        <v>0</v>
      </c>
    </row>
    <row r="420" spans="1:7" s="26" customFormat="1" ht="15" customHeight="1" x14ac:dyDescent="0.2">
      <c r="A420" s="50" t="s">
        <v>118</v>
      </c>
      <c r="C420" s="28" t="s">
        <v>130</v>
      </c>
      <c r="D420" s="28"/>
      <c r="E420" s="30"/>
      <c r="F420" s="42">
        <f>G223</f>
        <v>0</v>
      </c>
    </row>
    <row r="421" spans="1:7" s="26" customFormat="1" ht="15" customHeight="1" x14ac:dyDescent="0.2">
      <c r="A421" s="50" t="s">
        <v>119</v>
      </c>
      <c r="C421" s="28" t="s">
        <v>131</v>
      </c>
      <c r="D421" s="28"/>
      <c r="E421" s="30"/>
      <c r="F421" s="42">
        <f>G243</f>
        <v>0</v>
      </c>
    </row>
    <row r="422" spans="1:7" s="26" customFormat="1" ht="15" customHeight="1" x14ac:dyDescent="0.2">
      <c r="A422" s="50" t="s">
        <v>120</v>
      </c>
      <c r="C422" s="28" t="s">
        <v>132</v>
      </c>
      <c r="D422" s="28"/>
      <c r="E422" s="30"/>
      <c r="F422" s="42">
        <f>G287</f>
        <v>0</v>
      </c>
    </row>
    <row r="423" spans="1:7" s="26" customFormat="1" ht="15" customHeight="1" x14ac:dyDescent="0.2">
      <c r="A423" s="50" t="s">
        <v>121</v>
      </c>
      <c r="C423" s="28" t="s">
        <v>133</v>
      </c>
      <c r="D423" s="28"/>
      <c r="E423" s="30"/>
      <c r="F423" s="42">
        <f>G304</f>
        <v>0</v>
      </c>
    </row>
    <row r="424" spans="1:7" s="26" customFormat="1" ht="15" customHeight="1" x14ac:dyDescent="0.2">
      <c r="A424" s="50" t="s">
        <v>122</v>
      </c>
      <c r="C424" s="28" t="s">
        <v>135</v>
      </c>
      <c r="D424" s="28"/>
      <c r="E424" s="30"/>
      <c r="F424" s="42">
        <f>G337</f>
        <v>0</v>
      </c>
    </row>
    <row r="425" spans="1:7" s="26" customFormat="1" ht="15" customHeight="1" x14ac:dyDescent="0.2">
      <c r="A425" s="50" t="s">
        <v>123</v>
      </c>
      <c r="C425" s="28" t="s">
        <v>136</v>
      </c>
      <c r="D425" s="28"/>
      <c r="E425" s="30"/>
      <c r="F425" s="42">
        <f>G346</f>
        <v>0</v>
      </c>
    </row>
    <row r="426" spans="1:7" s="26" customFormat="1" ht="15" customHeight="1" x14ac:dyDescent="0.2">
      <c r="A426" s="50" t="s">
        <v>124</v>
      </c>
      <c r="C426" s="28" t="s">
        <v>134</v>
      </c>
      <c r="D426" s="28"/>
      <c r="E426" s="30"/>
      <c r="F426" s="42">
        <f>G355</f>
        <v>0</v>
      </c>
    </row>
    <row r="427" spans="1:7" s="26" customFormat="1" ht="6.75" customHeight="1" x14ac:dyDescent="0.2">
      <c r="A427" s="50"/>
      <c r="C427" s="28"/>
      <c r="D427" s="43"/>
      <c r="E427" s="44"/>
      <c r="F427" s="44"/>
      <c r="G427" s="30"/>
    </row>
    <row r="428" spans="1:7" s="26" customFormat="1" ht="6.75" customHeight="1" x14ac:dyDescent="0.2">
      <c r="A428" s="50"/>
      <c r="C428" s="28"/>
      <c r="D428" s="28"/>
      <c r="E428" s="30"/>
      <c r="F428" s="30"/>
      <c r="G428" s="30"/>
    </row>
    <row r="429" spans="1:7" s="26" customFormat="1" ht="15" customHeight="1" x14ac:dyDescent="0.2">
      <c r="C429" s="51" t="s">
        <v>103</v>
      </c>
      <c r="D429" s="52"/>
      <c r="E429" s="53"/>
      <c r="F429" s="54">
        <f>SUM(F415:F428)</f>
        <v>0</v>
      </c>
      <c r="G429" s="53"/>
    </row>
    <row r="430" spans="1:7" s="26" customFormat="1" ht="15" customHeight="1" x14ac:dyDescent="0.2">
      <c r="C430" s="55" t="s">
        <v>250</v>
      </c>
      <c r="D430" s="56"/>
      <c r="E430" s="57">
        <f>F429*0.13</f>
        <v>0</v>
      </c>
    </row>
    <row r="431" spans="1:7" s="26" customFormat="1" ht="15" customHeight="1" x14ac:dyDescent="0.2">
      <c r="C431" s="55" t="s">
        <v>251</v>
      </c>
      <c r="D431" s="56"/>
      <c r="E431" s="57">
        <f>F429*0.06</f>
        <v>0</v>
      </c>
    </row>
    <row r="432" spans="1:7" s="26" customFormat="1" ht="15" customHeight="1" x14ac:dyDescent="0.2">
      <c r="C432" s="58" t="s">
        <v>104</v>
      </c>
      <c r="D432" s="58"/>
      <c r="E432" s="59">
        <f>SUM(E430:E431)</f>
        <v>0</v>
      </c>
    </row>
    <row r="433" spans="3:6" s="26" customFormat="1" ht="6" customHeight="1" x14ac:dyDescent="0.2">
      <c r="C433" s="60"/>
      <c r="D433" s="61"/>
      <c r="E433" s="61"/>
      <c r="F433" s="62"/>
    </row>
    <row r="434" spans="3:6" s="26" customFormat="1" ht="15" customHeight="1" x14ac:dyDescent="0.2">
      <c r="C434" s="66" t="s">
        <v>105</v>
      </c>
      <c r="D434" s="66"/>
      <c r="E434" s="66"/>
      <c r="F434" s="63">
        <f>F429+E432</f>
        <v>0</v>
      </c>
    </row>
    <row r="435" spans="3:6" s="26" customFormat="1" ht="15" customHeight="1" x14ac:dyDescent="0.2">
      <c r="C435" s="67" t="s">
        <v>106</v>
      </c>
      <c r="D435" s="67"/>
      <c r="E435" s="67"/>
      <c r="F435" s="64">
        <f>F434*0.21</f>
        <v>0</v>
      </c>
    </row>
    <row r="436" spans="3:6" s="25" customFormat="1" ht="18" customHeight="1" x14ac:dyDescent="0.25">
      <c r="C436" s="68" t="s">
        <v>107</v>
      </c>
      <c r="D436" s="68"/>
      <c r="E436" s="68"/>
      <c r="F436" s="65">
        <f>SUM(F434:F435)</f>
        <v>0</v>
      </c>
    </row>
    <row r="437" spans="3:6" x14ac:dyDescent="0.2">
      <c r="C437" s="46"/>
      <c r="D437" s="46"/>
      <c r="E437" s="46"/>
      <c r="F437" s="45"/>
    </row>
    <row r="438" spans="3:6" ht="13.5" customHeight="1" x14ac:dyDescent="0.2">
      <c r="C438" s="18" t="s">
        <v>252</v>
      </c>
      <c r="D438" s="18"/>
    </row>
    <row r="439" spans="3:6" ht="13.5" customHeight="1" x14ac:dyDescent="0.2">
      <c r="C439" s="18"/>
      <c r="D439" s="18"/>
    </row>
    <row r="441" spans="3:6" ht="15.75" customHeight="1" x14ac:dyDescent="0.2"/>
    <row r="442" spans="3:6" ht="15.75" customHeight="1" x14ac:dyDescent="0.2"/>
  </sheetData>
  <mergeCells count="50">
    <mergeCell ref="C205:G205"/>
    <mergeCell ref="C226:G226"/>
    <mergeCell ref="C263:G263"/>
    <mergeCell ref="C290:G290"/>
    <mergeCell ref="C143:G143"/>
    <mergeCell ref="C307:G307"/>
    <mergeCell ref="C223:F223"/>
    <mergeCell ref="C157:F157"/>
    <mergeCell ref="C160:G160"/>
    <mergeCell ref="C173:G173"/>
    <mergeCell ref="C243:F243"/>
    <mergeCell ref="A258:G258"/>
    <mergeCell ref="A259:G259"/>
    <mergeCell ref="A260:G260"/>
    <mergeCell ref="C287:F287"/>
    <mergeCell ref="C304:F304"/>
    <mergeCell ref="C170:F170"/>
    <mergeCell ref="A189:G189"/>
    <mergeCell ref="A190:G190"/>
    <mergeCell ref="A191:G191"/>
    <mergeCell ref="C202:F202"/>
    <mergeCell ref="A328:G328"/>
    <mergeCell ref="A329:G329"/>
    <mergeCell ref="A330:G330"/>
    <mergeCell ref="C340:G340"/>
    <mergeCell ref="C337:F337"/>
    <mergeCell ref="A123:G123"/>
    <mergeCell ref="A124:G124"/>
    <mergeCell ref="A125:G125"/>
    <mergeCell ref="C140:F140"/>
    <mergeCell ref="A1:G1"/>
    <mergeCell ref="A2:G2"/>
    <mergeCell ref="A3:G3"/>
    <mergeCell ref="C6:G6"/>
    <mergeCell ref="A59:G59"/>
    <mergeCell ref="A60:G60"/>
    <mergeCell ref="A61:G61"/>
    <mergeCell ref="C87:G87"/>
    <mergeCell ref="C84:F84"/>
    <mergeCell ref="C434:E434"/>
    <mergeCell ref="C435:E435"/>
    <mergeCell ref="C436:E436"/>
    <mergeCell ref="C346:F346"/>
    <mergeCell ref="C349:G349"/>
    <mergeCell ref="C355:F355"/>
    <mergeCell ref="C357:F357"/>
    <mergeCell ref="A408:G408"/>
    <mergeCell ref="A409:G409"/>
    <mergeCell ref="A410:G410"/>
    <mergeCell ref="A412:C412"/>
  </mergeCells>
  <printOptions horizontalCentered="1"/>
  <pageMargins left="0.55118110236220474" right="0.55118110236220474" top="0.98425196850393704" bottom="0.98425196850393704" header="0.51181102362204722" footer="0.51181102362204722"/>
  <pageSetup paperSize="9" scale="62" orientation="portrait" r:id="rId1"/>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Table 1</vt:lpstr>
      <vt:lpstr>'Table 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Lopez Monmeneu.Salvador</dc:creator>
  <cp:lastModifiedBy>Salvador</cp:lastModifiedBy>
  <cp:lastPrinted>2025-06-10T09:32:15Z</cp:lastPrinted>
  <dcterms:created xsi:type="dcterms:W3CDTF">2025-06-02T06:34:40Z</dcterms:created>
  <dcterms:modified xsi:type="dcterms:W3CDTF">2025-06-10T09:32:21Z</dcterms:modified>
</cp:coreProperties>
</file>