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656849DD-7800-4B8D-99D5-484F3D6C65D5}" xr6:coauthVersionLast="47" xr6:coauthVersionMax="47" xr10:uidLastSave="{00000000-0000-0000-0000-000000000000}"/>
  <bookViews>
    <workbookView xWindow="-120" yWindow="-120" windowWidth="30960" windowHeight="169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I14" i="1"/>
  <c r="G14" i="1"/>
  <c r="K13" i="1"/>
  <c r="I13" i="1"/>
  <c r="G1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<sst xmlns="http://schemas.openxmlformats.org/spreadsheetml/2006/main" count="45" uniqueCount="40">
  <si>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</si>
  <si>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</si>
  <si>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</si>
  <si>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</si>
  <si>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</si>
  <si>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</si>
  <si>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</si>
  <si>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</si>
  <si>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</si>
  <si>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</si>
  <si>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</si>
  <si>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</si>
  <si>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</si>
  <si>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</si>
  <si>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</si>
  <si>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</si>
  <si>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</si>
  <si>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</si>
  <si>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</si>
  <si>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</si>
  <si>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</si>
  <si>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</si>
  <si>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</si>
  <si>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</si>
  <si>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</si>
  <si>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</si>
  <si>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</si>
  <si>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</si>
  <si>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PEP 0098</t>
  </si>
  <si>
    <t>SUMINISTRO DE MESAS ANTIESTÁTICAS ESD PARA TRABAJOS EN ELECTRÓNICA</t>
  </si>
  <si>
    <t>P202500218_1</t>
  </si>
  <si>
    <t>Mesas antiestáticas (ESD) de 1200 x 750 mm</t>
  </si>
  <si>
    <t>ud</t>
  </si>
  <si>
    <t>P202500218_2</t>
  </si>
  <si>
    <t xml:space="preserve">Mesas antiestáticas (ESD) de 2000 x 900 mm </t>
  </si>
  <si>
    <t>Se tendrán en cuenta las Notas del apartado 27 del Pliego de Condiciones Particulares.</t>
  </si>
  <si>
    <t>Se deben rellenar las celdas sombreada en verde.</t>
  </si>
  <si>
    <t>Notas</t>
  </si>
  <si>
    <t>Los Gastos Generales y el Beneficio Industrial se encuentran incluidos en los importes unitarios.</t>
  </si>
  <si>
    <r>
      <t>% Beneficio Industrial</t>
    </r>
    <r>
      <rPr>
        <i/>
        <sz val="11"/>
        <color theme="1"/>
        <rFont val="Calibri"/>
        <family val="2"/>
        <scheme val="minor"/>
      </rPr>
      <t xml:space="preserve"> 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</si>
</sst>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" fontId="3" fillId="5" borderId="0" xfId="0" applyNumberFormat="1" applyFont="1" applyFill="1" applyAlignment="1" applyProtection="1">
      <alignment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 applyAlignment="1">
      <alignment wrapText="1"/>
    </xf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0" fillId="3" borderId="0" xfId="0" applyNumberForma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4"/>
  <sheetViews>
    <sheetView tabSelected="1" workbookViewId="0">
      <selection activeCell="H23" sqref="H23"/>
    </sheetView>
  </sheetViews>
  <sheetFormatPr baseColWidth="10" defaultColWidth="11.42578125" defaultRowHeight="15" x14ac:dyDescent="0.25"/>
  <cols>
    <col min="1" max="1" width="28.28515625" customWidth="1"/>
    <col min="2" max="2" width="13.42578125" customWidth="1"/>
    <col min="3" max="3" width="40.28515625" customWidth="1"/>
    <col min="4" max="4" width="18.7109375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5" t="s">
        <v>0</v>
      </c>
      <c r="H1" s="5" t="s">
        <v>1</v>
      </c>
    </row>
    <row r="2" spans="1:11" ht="15.75" thickBot="1" x14ac:dyDescent="0.3">
      <c r="A2" s="8" t="s">
        <v>2</v>
      </c>
      <c r="B2" s="9"/>
    </row>
    <row r="3" spans="1:11" ht="15" customHeight="1" thickBot="1" x14ac:dyDescent="0.3">
      <c r="A3" s="39" t="s">
        <v>3</v>
      </c>
      <c r="B3" s="40"/>
      <c r="C3" s="41"/>
      <c r="D3" s="10">
        <f>SUM(G:G)</f>
        <v>88000</v>
      </c>
      <c r="E3" s="39" t="s">
        <v>4</v>
      </c>
      <c r="F3" s="40"/>
      <c r="G3" s="41"/>
      <c r="H3" s="10">
        <f>SUM(I:I)</f>
        <v>0</v>
      </c>
    </row>
    <row r="4" spans="1:11" ht="168" customHeight="1" thickBot="1" x14ac:dyDescent="0.3">
      <c r="A4" s="11" t="s">
        <v>39</v>
      </c>
      <c r="B4" s="12">
        <v>0</v>
      </c>
      <c r="C4" s="13" t="s">
        <v>5</v>
      </c>
      <c r="D4" s="14">
        <f>ROUND($D$3*B4,2)</f>
        <v>0</v>
      </c>
      <c r="E4" s="15" t="s">
        <v>6</v>
      </c>
      <c r="F4" s="12">
        <v>0</v>
      </c>
      <c r="G4" s="13" t="s">
        <v>5</v>
      </c>
      <c r="H4" s="14">
        <f>ROUND($H$3*F4,2)</f>
        <v>0</v>
      </c>
    </row>
    <row r="5" spans="1:11" ht="15.75" thickBot="1" x14ac:dyDescent="0.3">
      <c r="A5" s="16" t="s">
        <v>7</v>
      </c>
      <c r="B5" s="12">
        <v>0</v>
      </c>
      <c r="C5" s="13" t="s">
        <v>8</v>
      </c>
      <c r="D5" s="14">
        <f>ROUND($D$3*B5,2)</f>
        <v>0</v>
      </c>
      <c r="E5" s="15" t="s">
        <v>9</v>
      </c>
      <c r="F5" s="12">
        <v>0</v>
      </c>
      <c r="G5" s="13" t="s">
        <v>8</v>
      </c>
      <c r="H5" s="14">
        <f>ROUND($H$3*F5,2)</f>
        <v>0</v>
      </c>
    </row>
    <row r="6" spans="1:11" ht="15.75" thickBot="1" x14ac:dyDescent="0.3">
      <c r="A6" s="42" t="s">
        <v>10</v>
      </c>
      <c r="B6" s="43"/>
      <c r="C6" s="44"/>
      <c r="D6" s="14">
        <f>SUM(D3,D4,D5)</f>
        <v>88000</v>
      </c>
      <c r="E6" s="42" t="s">
        <v>11</v>
      </c>
      <c r="F6" s="43"/>
      <c r="G6" s="44"/>
      <c r="H6" s="14">
        <f>SUM(H3,H4,H5)</f>
        <v>0</v>
      </c>
    </row>
    <row r="7" spans="1:11" ht="15.75" thickBot="1" x14ac:dyDescent="0.3">
      <c r="A7" s="17" t="s">
        <v>12</v>
      </c>
      <c r="B7" s="18">
        <v>0.21</v>
      </c>
      <c r="C7" s="13" t="s">
        <v>13</v>
      </c>
      <c r="D7" s="14">
        <f>ROUND($D$6*B7,2)</f>
        <v>18480</v>
      </c>
      <c r="E7" s="19" t="s">
        <v>12</v>
      </c>
      <c r="F7" s="20">
        <f>B7</f>
        <v>0.21</v>
      </c>
      <c r="G7" s="13" t="s">
        <v>13</v>
      </c>
      <c r="H7" s="14">
        <f>ROUND($H$6*F7,2)</f>
        <v>0</v>
      </c>
    </row>
    <row r="8" spans="1:11" ht="15.75" thickBot="1" x14ac:dyDescent="0.3">
      <c r="A8" s="45" t="s">
        <v>14</v>
      </c>
      <c r="B8" s="46"/>
      <c r="C8" s="47"/>
      <c r="D8" s="21">
        <f>SUM(D6:D7)</f>
        <v>106480</v>
      </c>
      <c r="E8" s="45" t="s">
        <v>15</v>
      </c>
      <c r="F8" s="46"/>
      <c r="G8" s="47"/>
      <c r="H8" s="21">
        <f>SUM(H6:H7)</f>
        <v>0</v>
      </c>
    </row>
    <row r="9" spans="1:11" ht="15.75" thickBot="1" x14ac:dyDescent="0.3"/>
    <row r="10" spans="1:11" ht="15.75" thickBot="1" x14ac:dyDescent="0.3">
      <c r="A10" s="22"/>
      <c r="F10" s="37" t="s">
        <v>16</v>
      </c>
      <c r="G10" s="38"/>
      <c r="H10" s="37" t="s">
        <v>17</v>
      </c>
      <c r="I10" s="38"/>
    </row>
    <row r="11" spans="1:11" x14ac:dyDescent="0.25">
      <c r="A11" s="23" t="s">
        <v>18</v>
      </c>
      <c r="B11" s="23" t="s">
        <v>19</v>
      </c>
      <c r="C11" s="23" t="s">
        <v>20</v>
      </c>
      <c r="D11" s="23" t="s">
        <v>21</v>
      </c>
      <c r="E11" s="24" t="s">
        <v>22</v>
      </c>
      <c r="F11" s="24" t="s">
        <v>23</v>
      </c>
      <c r="G11" s="23" t="s">
        <v>24</v>
      </c>
      <c r="H11" s="23" t="s">
        <v>25</v>
      </c>
      <c r="I11" s="23" t="s">
        <v>26</v>
      </c>
    </row>
    <row r="12" spans="1:11" s="31" customFormat="1" ht="31.5" customHeight="1" x14ac:dyDescent="0.25">
      <c r="A12" s="25" t="s">
        <v>27</v>
      </c>
      <c r="B12" s="26" t="s">
        <v>28</v>
      </c>
      <c r="C12" s="27" t="s">
        <v>29</v>
      </c>
      <c r="D12" s="25"/>
      <c r="E12" s="28"/>
      <c r="F12" s="28"/>
      <c r="G12" s="29"/>
      <c r="H12" s="30"/>
      <c r="I12" s="30"/>
    </row>
    <row r="13" spans="1:11" s="31" customFormat="1" ht="20.25" customHeight="1" x14ac:dyDescent="0.25">
      <c r="B13" s="32" t="s">
        <v>30</v>
      </c>
      <c r="C13" s="25" t="s">
        <v>31</v>
      </c>
      <c r="D13" s="33" t="s">
        <v>32</v>
      </c>
      <c r="E13" s="28">
        <v>14</v>
      </c>
      <c r="F13" s="28">
        <v>4000</v>
      </c>
      <c r="G13" s="29">
        <f>ROUND(E13*F13,2)</f>
        <v>56000</v>
      </c>
      <c r="H13" s="1"/>
      <c r="I13" s="30">
        <f>ROUND(E13*H13,2)</f>
        <v>0</v>
      </c>
      <c r="J13" s="34"/>
      <c r="K13" s="35" t="str">
        <f t="shared" ref="K13:K14" si="0">+IF(H13&gt;F13,"Importe superior a importe máximo","")</f>
        <v/>
      </c>
    </row>
    <row r="14" spans="1:11" s="31" customFormat="1" ht="20.25" customHeight="1" x14ac:dyDescent="0.25">
      <c r="B14" s="32" t="s">
        <v>33</v>
      </c>
      <c r="C14" s="25" t="s">
        <v>34</v>
      </c>
      <c r="D14" s="33" t="s">
        <v>32</v>
      </c>
      <c r="E14" s="36">
        <v>4</v>
      </c>
      <c r="F14" s="36">
        <v>8000</v>
      </c>
      <c r="G14" s="29">
        <f t="shared" ref="G14" si="1">ROUND(E14*F14,2)</f>
        <v>32000</v>
      </c>
      <c r="H14" s="1"/>
      <c r="I14" s="30">
        <f t="shared" ref="I14" si="2">ROUND(E14*H14,2)</f>
        <v>0</v>
      </c>
      <c r="J14" s="34"/>
      <c r="K14" s="35" t="str">
        <f t="shared" si="0"/>
        <v/>
      </c>
    </row>
  </sheetData>
  <sheetProtection algorithmName="SHA-512" hashValue="bE/hUmoJVYC09PKnRsusOBvlA6Rcz/I4hBEdMhMR8hVOcSAAfPOKu808QSIf9h9XxuJBjGsq7cHqBJSLj3dTWQ==" saltValue="YGGLb7Ltml+HCS9LeRXJf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A4"/>
  <sheetViews>
    <sheetView workbookViewId="0">
      <selection activeCell="H6" sqref="H6"/>
    </sheetView>
  </sheetViews>
  <sheetFormatPr baseColWidth="10" defaultColWidth="11.42578125" defaultRowHeight="15" x14ac:dyDescent="0.25"/>
  <cols>
    <col min="1" max="1" width="68.7109375" bestFit="1" customWidth="1"/>
  </cols>
  <sheetData>
    <row r="1" spans="1:1" x14ac:dyDescent="0.25">
      <c r="A1" s="4" t="s">
        <v>37</v>
      </c>
    </row>
    <row r="2" spans="1:1" ht="36" customHeight="1" x14ac:dyDescent="0.25">
      <c r="A2" s="2" t="s">
        <v>35</v>
      </c>
    </row>
    <row r="3" spans="1:1" ht="36" customHeight="1" x14ac:dyDescent="0.25">
      <c r="A3" s="2" t="s">
        <v>36</v>
      </c>
    </row>
    <row r="4" spans="1:1" ht="36" customHeight="1" x14ac:dyDescent="0.25">
      <c r="A4" s="3" t="s">
        <v>38</v>
      </c>
    </row>
  </sheetData>
  <sheetProtection algorithmName="SHA-512" hashValue="PHohyefcOLaeZVT1JnZHydW3b/lbutY3kTxf/viZvWdQOUVMz1F+gmoy7QAURiMUg0xiDV15YoXkP/CkU56wXQ==" saltValue="g/vKKTQm4jaVA24rZAHAN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2025-04-25T09:24:10Z</dcterms:created>
  <dcterms:modified xsi:type="dcterms:W3CDTF">2025-04-25T09:25:06Z</dcterms:modified>
  <cp:category/>
  <cp:contentStatus/>
</cp:coreProperties>
</file>