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M:\DOCS-MNPROGRAM_12787\Usu2\HOSPITAL INFANTAL LEONOR\Exp25003\06.PROYECTO COMPARTIDA\"/>
    </mc:Choice>
  </mc:AlternateContent>
  <xr:revisionPtr revIDLastSave="0" documentId="13_ncr:1_{98CF2F1B-7241-4B72-8F4C-12D906A4E03A}" xr6:coauthVersionLast="47" xr6:coauthVersionMax="47" xr10:uidLastSave="{00000000-0000-0000-0000-000000000000}"/>
  <bookViews>
    <workbookView xWindow="-28920" yWindow="-120" windowWidth="29040" windowHeight="15720" tabRatio="500" xr2:uid="{668495AC-8C32-4048-AAF8-8C616A56259B}"/>
  </bookViews>
  <sheets>
    <sheet name="CONSIDERACIONES GENERALES" sheetId="3" r:id="rId1"/>
    <sheet name="MEDICIONES Y PRESUPUESTOS" sheetId="1" r:id="rId2"/>
    <sheet name="RESUMEN"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6" i="2" l="1"/>
  <c r="J25" i="2"/>
  <c r="J28" i="2" s="1"/>
  <c r="J30" i="2" l="1"/>
  <c r="J32" i="2" s="1"/>
  <c r="K1780" i="1" l="1"/>
  <c r="K1345" i="1"/>
  <c r="K1365" i="1"/>
  <c r="K1771" i="1"/>
  <c r="K1764" i="1"/>
  <c r="K1746" i="1"/>
  <c r="K1735" i="1"/>
  <c r="K1712" i="1"/>
  <c r="K1679" i="1"/>
  <c r="K1683" i="1" s="1"/>
  <c r="K1660" i="1"/>
  <c r="K1650" i="1"/>
  <c r="K1639" i="1"/>
  <c r="K1628" i="1"/>
  <c r="K1616" i="1"/>
  <c r="K1605" i="1"/>
  <c r="K1594" i="1"/>
  <c r="K1584" i="1"/>
  <c r="K1573" i="1"/>
  <c r="K1555" i="1"/>
  <c r="K1548" i="1"/>
  <c r="K1528" i="1"/>
  <c r="K1503" i="1"/>
  <c r="K1494" i="1"/>
  <c r="K1481" i="1"/>
  <c r="K1462" i="1"/>
  <c r="K1445" i="1"/>
  <c r="K1435" i="1"/>
  <c r="K1449" i="1" s="1"/>
  <c r="J16" i="2" s="1"/>
  <c r="K1415" i="1"/>
  <c r="K1399" i="1"/>
  <c r="K1382" i="1"/>
  <c r="K1324" i="1"/>
  <c r="K1303" i="1"/>
  <c r="K1273" i="1"/>
  <c r="K1253" i="1"/>
  <c r="K1233" i="1"/>
  <c r="K1212" i="1"/>
  <c r="K1189" i="1"/>
  <c r="K1166" i="1"/>
  <c r="K1149" i="1"/>
  <c r="K1139" i="1"/>
  <c r="K1124" i="1"/>
  <c r="K1101" i="1"/>
  <c r="K1078" i="1"/>
  <c r="K1055" i="1"/>
  <c r="K1036" i="1"/>
  <c r="K1026" i="1"/>
  <c r="K1007" i="1"/>
  <c r="K987" i="1"/>
  <c r="K968" i="1"/>
  <c r="K939" i="1"/>
  <c r="K921" i="1"/>
  <c r="K909" i="1"/>
  <c r="K895" i="1"/>
  <c r="K881" i="1"/>
  <c r="K867" i="1"/>
  <c r="K858" i="1"/>
  <c r="K844" i="1"/>
  <c r="K826" i="1"/>
  <c r="K809" i="1"/>
  <c r="K791" i="1"/>
  <c r="K773" i="1"/>
  <c r="K755" i="1"/>
  <c r="K739" i="1"/>
  <c r="K723" i="1"/>
  <c r="K707" i="1"/>
  <c r="K681" i="1"/>
  <c r="K674" i="1"/>
  <c r="K651" i="1"/>
  <c r="K628" i="1"/>
  <c r="K605" i="1"/>
  <c r="K582" i="1"/>
  <c r="K559" i="1"/>
  <c r="K536" i="1"/>
  <c r="K513" i="1"/>
  <c r="K490" i="1"/>
  <c r="K467" i="1"/>
  <c r="K444" i="1"/>
  <c r="K421" i="1"/>
  <c r="K398" i="1"/>
  <c r="K366" i="1"/>
  <c r="K350" i="1"/>
  <c r="K341" i="1"/>
  <c r="K318" i="1"/>
  <c r="K286" i="1"/>
  <c r="K273" i="1"/>
  <c r="K264" i="1"/>
  <c r="K252" i="1"/>
  <c r="K229" i="1"/>
  <c r="K217" i="1"/>
  <c r="K194" i="1"/>
  <c r="K178" i="1"/>
  <c r="K171" i="1"/>
  <c r="K158" i="1"/>
  <c r="K141" i="1"/>
  <c r="K121" i="1"/>
  <c r="K103" i="1"/>
  <c r="K91" i="1"/>
  <c r="K70" i="1"/>
  <c r="K58" i="1"/>
  <c r="K35" i="1"/>
  <c r="K28" i="1"/>
  <c r="K21" i="1"/>
  <c r="K1507" i="1" l="1"/>
  <c r="J17" i="2" s="1"/>
  <c r="K370" i="1"/>
  <c r="J11" i="2" s="1"/>
  <c r="K1775" i="1"/>
  <c r="J20" i="2" s="1"/>
  <c r="K1277" i="1"/>
  <c r="J14" i="2" s="1"/>
  <c r="K290" i="1"/>
  <c r="J10" i="2" s="1"/>
  <c r="K1664" i="1"/>
  <c r="K943" i="1"/>
  <c r="J13" i="2" s="1"/>
  <c r="K1750" i="1"/>
  <c r="J19" i="2" s="1"/>
  <c r="K1419" i="1"/>
  <c r="J15" i="2" s="1"/>
  <c r="K685" i="1"/>
  <c r="J12" i="2" s="1"/>
  <c r="K1694" i="1"/>
  <c r="J18" i="2" s="1"/>
  <c r="K1559" i="1"/>
  <c r="K107" i="1"/>
  <c r="J9" i="2" s="1"/>
  <c r="K1532" i="1"/>
  <c r="J23" i="2" l="1"/>
</calcChain>
</file>

<file path=xl/sharedStrings.xml><?xml version="1.0" encoding="utf-8"?>
<sst xmlns="http://schemas.openxmlformats.org/spreadsheetml/2006/main" count="489" uniqueCount="483">
  <si>
    <t>06  Mediciones CEP</t>
  </si>
  <si>
    <t>MEDICIONES Y PRESUPUESTOS</t>
  </si>
  <si>
    <t>Código</t>
  </si>
  <si>
    <t>Descripción</t>
  </si>
  <si>
    <t>Uds.</t>
  </si>
  <si>
    <t>Longitud</t>
  </si>
  <si>
    <t>Anchura</t>
  </si>
  <si>
    <t>Altura</t>
  </si>
  <si>
    <t>Parciales</t>
  </si>
  <si>
    <t>Medición</t>
  </si>
  <si>
    <t>Precio</t>
  </si>
  <si>
    <t>Presupuesto</t>
  </si>
  <si>
    <t>CONSIDERACIONES GENERALES</t>
  </si>
  <si>
    <t>Consideraciones generales para todo el presupuesto:
.
1) El precio ofertado para cada partida del presente capítulo supondrá incluida su parte proporcional (tanto si lo dice expresamente la partida como si no lo indica) de:
- Ayudas de cualquier oficio
- Medios auxiliares de cualquier naturaleza
- Material para protección de suelos, mobiliario, etc...
- Pequeño material
- Limpieza del tajo al final de cada jornada
- Limpieza fina al final de la obra
- Medidas de seguridad individuales y colectivas
- Carga y retirada de escombros hasta vertedero
- Gestión de residuos
.
2) Los trabajos descritos en cada partida del presente capítulo se realizarán en horario laboral normal (9am a 8pm)
En caso de que alguna partida sea ejecutada total o parcialmente fuera de dicho horario (horario nocturno -8pm a 9am- o festivos) por requerimiento especifico de la actividad y  previa coordinación entre contratista, propiedad y DF, las líneas de medición ejecutadas en dicho horario, serán asumidas por el contratista.
.
3) Dado que durante la obra de estas plantas se va a continuar la actividad en el resto de plantas, durante la jornada de trabajo diurna, las zonas comunes del resto de planta en las que se haya trabajado y/o hayan sido transitados o utilizados por los operarios de la obra, y que sean utilizables por el público (mall, baños, escaleras, etc) deben estar permanentemente recogidos y limpios, aptos para su uso por el público.
Si los trabajos se realizasen en horario nocturno, al final de cada jornada de trabajo, las zonas comunes en las que se haya trabajado durante la noche y/o hayan sido transitados o utilizados por los operarios de la obra, y que sean utilizables por el público (mall, baños, escaleras, etc), deben quedar recogidos y limpios, aptos para su apertura al público.
.
4)Dado que la obra se va a ejecutar manteniendo la actividad en las plantas 1ª y 2ª los desmontajes e instalaciones se deben ir coordinando y realizando en paralelo a la instalación existente por fases o de manera parcial y alguna partida debera realizarse fuera de horario normal, el contratista asumira tanto la ejecución en ese horario como el faseado de las actuaciones.
.</t>
  </si>
  <si>
    <t>CAPÍTULO P1   PREVIOS</t>
  </si>
  <si>
    <t>P101</t>
  </si>
  <si>
    <t>2.001</t>
  </si>
  <si>
    <t>Retirada de todo el mobiliario existente en la zona de actuación (mesas, ordenadores, sillas, estanterias,TV y cualquier otro equipamiento existente) a la zona central de cada sala o donde menos moleste en la obra según indique la propiedad, para su almacenaje durante la obra, incluyendo material para tapar todo el mobiliario y equipamiento contra el polvo y suciedad.
Tras la ejecución de la obra todo el mobiliario se colocará de nuevo en su sitio.
Se oferta la partida totalmente terminada, incluidos medios auxiliares, pequeño material y  limpieza del tajo</t>
  </si>
  <si>
    <t>P102</t>
  </si>
  <si>
    <t>2.002</t>
  </si>
  <si>
    <t>PA. Retirada a vertedero de estanterias, mobiiario y equipamiento de Taller de mantenimiento, cuarto de Rack, Cuarto de CGBT, cuarto SAI antiguo y cuarto de compresores según indicaciones de la propiedad</t>
  </si>
  <si>
    <t>P103</t>
  </si>
  <si>
    <t>2.003</t>
  </si>
  <si>
    <t>PA. Demolicion de caseta de chapa existente en patio trasero, incluyendo desmonetaje y retirada a punto limpio.</t>
  </si>
  <si>
    <t>P104</t>
  </si>
  <si>
    <t>2.004</t>
  </si>
  <si>
    <t>PA. Vallado zona de obra 
FASE 1:
Zona patio exterior:
-Instalacion de tabique autoportante mediante perfileria fijada a suelo en escuadra y tablero de Viroc o similar con altura de 2,2 mts (Aprox. 14 ml)
-Instalación de puerta de chapa doble de 2x0,80 cm en el tabique autoportante
-Instalacion de cartel con señalización de acceso provisional a centro durante la obra.
Zona interior 
Sotano: 
-Instalación de tabique autoportante de pladur para separar las zonas de suelo a techo en zona sótano (aprox. 6 ml)
-Instalación de puerta de chapa doble de 2x0,80 cm en el tabique autoportante
Baja:
-Instalación de tabique autoportante de pladur en las zonas de acceso a la planta baja desde escaleras y ascensores de suelo a techo (aprox. 8 ml)
-Instalación de puerta de chapa doble de 2x0,80 cm en el tabique autoportante
FASE 2
Desmontaje de vallado obra fase 1:
Zona patio exterior:
-Desmontaje de tabique autoportante mediante perfileria fijada a suelo en escuadra y tablero de Viroc o similar con altura de 2,2 mts (Aprox. 14 ml)
-Desmontaje de puerta de chapa doble de 2x0,80 cm en el tabique autoportante
Zona interior 
Sótano
-Desmontaje de tabique autoportante de pladur para tapar el acceso de los ascensores de suelo a techo en zona sótano (aprox. 4 ml)
-Desmontaje de puerta de chapa doble de 2x0,80 cm en el tabique autoportante
Baja:
-Desmontaje de tabique autoportante de pladur en las zonas de acceso a la planta baja desde escaleras y ascensores de suelo a techo (aprox. 8 ml)
-Desmonteje de puerta de chapa doble de 2x0,80 cm en el tabique autoportante para posterior
Montaje vallado obra fase 2:
Baja:
-Instalación de tabique autoportante de pladur (reubicado del desmontado) en el acceso a la planta sótano. 
Sotano: 
-Instalación de tabique autoportante de pladur para tapar el acceso de los ascensores de suelo a techo en zona sótano (aprox. 4 ml)
DESMONTAJES FINAL OBRA
Al finalizar se demontara todos los tabiques dejando la obra limpia.</t>
  </si>
  <si>
    <t>P105</t>
  </si>
  <si>
    <t>2.005</t>
  </si>
  <si>
    <t>PA. Comprobacíon inicial de lineas existentes desde el cuadro general a los diferentes subcuadros y puntos terminales. 
Rotulación de las lineas existentes nuevas libre de halogenos instaladas con anterioridad con el codigo del cuadro o circuito al que alimenta.
Identificación de las lineas existentes que no tienen conexión y de las que se eliminan en esta fase, rotulandolas para su posterior desmontaje.
Identificar, si los ubiera, los circuitos que no estando reflejados en proyecto, se deban mantener y renovar por requerimientos de la actividad.</t>
  </si>
  <si>
    <t>P106</t>
  </si>
  <si>
    <t>2.006</t>
  </si>
  <si>
    <t>Levantado completo, con recuperación parcial (a convenir con la DF y propiedad), de la totalidad de la instalación eléctrica  actualmente existente en cada recinto (despachos, salas de espera aseos, pasillos, etc) incluyendo todos los elementos existentes (cuadros, subcuadros, cajas de registro, mecanismos, cableado, canaletas, cajas de fuerza-voz-datos, etc) (desmontaje de luminarias medido aparte) tanto en superficie (paredes, techos, suelos) como ocultos (sobre falsos techos, tras panelados, empotrados en mochetas, etc) una vez demolidos dichos revestimientos (demolición de revestimientos y albañilería medida aparte).
Desconexión de las lineas de alimentación de los subcuadros desde el CGMP principal y de cuadro de SAI
Nota: Los desmontajes se realizaran faseados, ya que realizamos una instalacion en paralelo y no se puede dejar el centro sin suministor de modo,que por ejemplo el desmontaje del cuadro general y de las lineas de alimentación a planta 1ª y 2ª no se realizará hasta tener el CGBT totalmente montado y energizado en paralelo al existente, esta desconexión se realizará en fin de semana.
Se oferta la partida totalmente terminada, incluidos medios auxiliares, pequeño material, limpieza del tajo y transporte de escombros a contenedor en la propia obra (p.p. de contenedor y transporte a vertedero).
----------
Medida la partida por m2 del local o recinto.
(Columna nº uds = m2 útiles del local).</t>
  </si>
  <si>
    <t>P107</t>
  </si>
  <si>
    <t>2.007</t>
  </si>
  <si>
    <t>Levantado completo, sin recuperación, de luminarias actualmente existentes en cada recinto (fluorescentes, downlights, encastradas 60x60, de superficie, etc.) por medios manuales, incluyendo conexiones, cableado y accesorios (cebadores, reactancias, etc) y sistemas de soportación.
Se oferta la partida totalmente terminada, incluidos medios auxiliares, pequeño material, limpieza del tajo y transporte de escombros a contenedor en la propia obra (p.p. de contenedor y transporte a vertedero).
----------
Medida la partida por m2 del local o recinto.
(Columna nº uds = m2 útiles del local).</t>
  </si>
  <si>
    <t xml:space="preserve">TOTAL CAPÍTULO P1 PREVIOS. . . . . . . . . . . . . . . </t>
  </si>
  <si>
    <t>CAPÍTULO A1   ALBAÑILERIA</t>
  </si>
  <si>
    <t>A101</t>
  </si>
  <si>
    <t>3.001</t>
  </si>
  <si>
    <t>Previamente al inicio de las obras, se hará una revisión de los patinillos marcados en planos, para estudiar la viabilidad de su ampliación para el paso de las nuevas instalaciones.
Se oferta la realización de los pasos en forjado de patinillos de suficiente tamaño para le paso de las bandejas proyectadas con suficiente holgura para realizar los trabajos con seguridad.
Se incluye la limpieza del tajo y transporte de escombros a contenedor en la propia obra</t>
  </si>
  <si>
    <t>A102</t>
  </si>
  <si>
    <t>3.002</t>
  </si>
  <si>
    <t>Desmontaje de elementos a recuperar de falsos techos continuos de consultas (rejillas de ventilación, detectores, etc) para su acopio donde indique la propiedad, inlcuyendo posterior reposición de los mismo en el mismo sitio en el nuevo falso techo.
Demolición completa de falso techo continuo de cualquier naturaleza (escayola, pladur, etc) incluyendo tanto el revestimiento como el material de soportación (perfilería, cañas, esparto, etc) dejando la superficie del forjado de techo despejada y limpia.
La partida incluye la pp de ayudas de instaladores necesarios para desmontar instalaciones superficiales que pudiera haber en el falso techo y que interfieran en su desmontaje (luminarias, detectores, difusores, etc).
Se miden los m2 totales del falso techo a demoler, en proyección horizontal, la cual incluye la pp que pudiera haber de tabicas, cortineros, paños inclinados, etc.
----------
Medida la partida por m2 del local o recinto.
(Columna nº uds = m2 útiles del local)</t>
  </si>
  <si>
    <t>A103</t>
  </si>
  <si>
    <t>3.003</t>
  </si>
  <si>
    <t>Desmontaje de elementos a recuperar de falsos techos desmontable de consultas (rejillas de ventilación, detectores, etc) para su acopio donde indique la propiedad, inlcuyendo posterior reposición de los mismo en el mismo sitio en el nuevo falso techo.
Demolición completa de falso desmotable, placas y perfiles tanto primarios como secundarios, dejando la superficie del forjado de techo despejada y limpia.
La partida incluye la pp de ayudas de instaladores necesarios para desmontar instalaciones superficiales que pudiera haber en las placas de falso techo y que interfieran en su desmontaje (luminarias, detectores, difusores, etc).
----------
Medida la partida por m2 del local o recinto.
(Columna nº uds = m2 útiles del local y en longuitud se indica con un 1 si se desmonta y un 0 si no aplica)</t>
  </si>
  <si>
    <t>A104</t>
  </si>
  <si>
    <t>3.004</t>
  </si>
  <si>
    <t>Realización de roza desde falso techo hasta punto de enchufe, interruptor, caja cima o subcuadro que se va a instalar para su posterior colocación del nuevo tubo electrico y posterior tapado con mortero de cemento, industrial, M-5 y enlucido final con emplaste.
Instalación de testurglas
Se oferta la partida totalmente terminada, incluidos materiales de agarre, pp. de material existente en la pared a tratar(azulejo,testurglas,..), medios auxiliares, pequeño material, limpieza del tajo y transporte de escombros a contenedor en la propia obra (p.p. de contenedor y transporte a vertedero).
----------
Medida la partida por ud de mecanismo existente.</t>
  </si>
  <si>
    <t>A105</t>
  </si>
  <si>
    <t>3.005</t>
  </si>
  <si>
    <t>m². Demolición de alicatado, por medios manuales, i/picado de morteros de cemento de agarre, retirada de escombros a pie de carga, medios auxiliares de obra y p.p. de costes indirectos.</t>
  </si>
  <si>
    <t>A106</t>
  </si>
  <si>
    <t>3.006</t>
  </si>
  <si>
    <t>Suministro y montaje de falso techo registrable modular con perfilería vista lacada en blanco, con placas tipo Armstrong 60x60. Marca Knauf o similar.
Montaje siguiendo indicaciones del fabricante en función de la altura libre del falso techo.
Incluso perfiles angulares, fijaciones para el anclaje de los perfiles y accesorios de montaje.
Se oferta la partida totalmente terminada,  incluso replanteo, nivelación, accesorios de fijación, remates y fijaciones perimetrales, apertura de huecos para recibir instalaciones (luminarias, sensores, downlights, rejillas, etc), medios auxiliares, pequeño material, limpieza del tajo y transporte de escombros a contenedor en la propia obra (p.p. de contenedor y transporte a vertedero medido en capítulo de gestión de residuos).
Medidos los m2 de superficie de techo a cubrir.
----------
En cuartos húmedos (aseos, vestuario, limpieza, etc) la placa será resistente a la humedad.
Columna nº uds = m2 del paño.</t>
  </si>
  <si>
    <t>A107</t>
  </si>
  <si>
    <t>3.007</t>
  </si>
  <si>
    <t>m². Preparación de paramento vertical interior tras retirada de alicatado cerámico, para su posterior pintado, incluyendo limpieza de restos de adhesivo, regularización con mortero o emplaste según espesor necesario, lijado, aplicación de imprimación acrílica fijadora, protección de elementos y limpieza final.Incluso pp de medios auxiliares
 Esta partida incluye:
roceso técnico paso a paso para preparar pared tras quitar alicatado y dejarla lista para pintura
1.    Desmontaje y limpieza inicial
•    Retirada de restos de mortero cola o adhesivo con espátula, cincel o radial.
•    Limpieza de polvo y partículas sueltas.
2.    Regularización de la superficie
•    Aplicación de mortero de regularización o yeso proyectado/manual si hay grandes desniveles (≥5 mm).
•    Si el soporte es absorbente (como ladrillo), aplicar imprimación fijadora antes.
3.    Relleno de fisuras, golpes o pequeños huecos
•    Con emplaste de renovación o masilla polimérica, en varias capas si es necesario.
4.    Lijado general
•    Una vez seco el emplaste, lijar con lija media/fina para alisar y matizar.
5.    Instalación de testurglas
•    Instalaclión de testurglas .
 y p.p. medios auxiliares.</t>
  </si>
  <si>
    <t>A108</t>
  </si>
  <si>
    <t>3.008</t>
  </si>
  <si>
    <t>Pintura plástica lisa mate lavable el color original de la pared, de primera calidad, sobre paramentos horizontales o verticales, dos manos, incluso mano de imprimación y plastecido.
Se oferta la partida totalmente terminada, incluyendo remates, medios auxiliares, pequeño material, limpieza del tajo y transporte de escombros a contenedor en la propia obra (p.p. de contenedor y transporte a vertedero).
----------
Medida la superficie realmente ejecutada.
Columna nº uds = ml perimetro sala</t>
  </si>
  <si>
    <t>A109</t>
  </si>
  <si>
    <t>3.009</t>
  </si>
  <si>
    <t>PA. Revisión del estado de fijación de conductos de climatización (rectangulares o circulares) y unidades interiores (tipo fancoil o climatizadores), una vez desmontado el falso techo.
 La partida incluye:
– Inspección visual y manual de la sujeción de conductos al forjado o a elementos estructurales,
– Reposición o refuerzo de anclajes metálicos o varillas roscadas en puntos deficientes,
– Reparación de juntas sueltas o roturas menores con lámina galvanizada o masilla específica,
– Suministro de tacos, varillas, soportes y elementos de fijación,
– Protección de la instalación y limpieza de restos generados.
Incluso pp de medios auxiliares
------------
Medida la partida como % (20%) sobre la superficie de techo de las zonas con climatización. d
Columna nº uds = % aplicado = 20% = 0,2
Columna Longitud = Superficie total de zonas con conductos.</t>
  </si>
  <si>
    <t>A110</t>
  </si>
  <si>
    <t>3.010</t>
  </si>
  <si>
    <t>Tapado de hueco en el suelo existente tras desmontaje de cuadro eléctrico mediante relleno del hueco,  suministro y colocación de chapa galvanizada tipo lagrimada o lisa, cortada a medida y fijada perimetralmente mediante tornillería o remaches adecuados al soporte. Incluye instalación de suelo de goma de botones antideslizante.
La partida comprende materiales, mano de obra especializada,y pp de pequeño material y  medios auxiliares</t>
  </si>
  <si>
    <t>A111</t>
  </si>
  <si>
    <t>3.011</t>
  </si>
  <si>
    <t>Ayudas de albañilería para remate de las instalaciones electricas y de datos, incluyendo mano de obra en carga y descarga,  montaje y desmontajes de falsos techos en planta sotano y primera, rozas o catas necesarias, incluyendo materiales,  replanteos, recibidos, remates, etc..
Se oferta la partida totalmente terminada, incluidos medios auxiliares, pequeño material, limpieza del tajo y transporte de escombros a contenedor en la propia obra (p.p. de contenedor y transporte a vertedero).</t>
  </si>
  <si>
    <t>A112</t>
  </si>
  <si>
    <t>3.012</t>
  </si>
  <si>
    <t>Limpieza fina realizada al final de la obra, previa a su entrega a la Propiedad, consistente en limpieza integral de manchas de cualquier tipo generadas durante la obra (pintura, arañazos, etc), fregado y secado de pavimentos y revestimientos limpiables, limpieza de vidrios y espejos, así como aspirado a fondo del polvo que pudiera haber tanto sobre pavimentos como sobre alféizares, lumniarias, etc.
Se oferta la partida totalmente terminada, incluidos medios auxiliares, pequeño material, limpieza del tajo y transporte de escombros a contenedor en la propia obra (p.p. de contenedor y transporte a vertedero).
----------
Medida la partida como ratio por m2 del local o recinto.
(Columna nº uds = m2 útiles del recinto).</t>
  </si>
  <si>
    <t xml:space="preserve">TOTAL CAPÍTULO A1 ALBAÑILERIA. . . . . . . . . . . . . . . </t>
  </si>
  <si>
    <t>CAPÍTULO G1   GRUPO ELECTROGENO</t>
  </si>
  <si>
    <t>G000</t>
  </si>
  <si>
    <t>4.001</t>
  </si>
  <si>
    <t>PA. Desmontaje controlado de grupo electrógeno existente, en funcionamiento, conectado mediante línea de alimentación de gasóleo (doble tubo de cobre) a un depósito exterior existente, el cual se conservará para su conexión al nuevo equipo.
La operación se realizará en fin de semana, en coordinación con la instalación del nuevo grupo electrógeno, una vez esté colocado in situ, ejecutándose de forma paralela el desmontaje del equipo antiguo y el conexionado del nuevo, garantizando continuidad de servicio.
La partida incluye:
– Desconexión de líneas eléctricas de potencia y control (cableado y canalizaciones)
– Corte controlado de tuberías de cobre de gasóleo, con purga de combustible y tapado
– Desconexión de tubo de evacuación de gases y conductos de ventilación si existieran
– Retirada del grupo existente mediante medios mecánicos (carretilla, pluma o grúa ligera) incluyendo los mismos.
- Transporte del grupo a vertedero
– Taponado provisional de líneas de gasóleo
– Limpieza del espacio, protección de elementos adyacentes y retirada a zona de acopio o contenedor
– Coordinación horaria con instalación del nuevo equipo
– Ejecución en horario especial de fin de semana (festivo o baja ocupación)</t>
  </si>
  <si>
    <t>G101</t>
  </si>
  <si>
    <t>4.002</t>
  </si>
  <si>
    <t>Ud. Suministro, instalación, montaje y puesta en marcha de Grupo Electrógeno.
Marca PRAMAC y modelo GDW200P (o similar)  de 200 KVA con carroceria resistente a la interperie fabricada en en chapa galvanizada permite proteger el grupo electrógeno de la corrosión y agresiones externas.
Incluyendo el modulo adicional para version superinsonorizada con baja emisión de ruido y cuado de conmutaicón red/grupo 315 amperios.
Instalación en bancada existente incluyendo:
Suministro e instalación de soportes de caucho de tipo lapa entre bancada del grupo electrógeno y el suelo para su amortiguación.
Cableado y conexionado del circuito de mando, alimentación y señalización externa de los elementos auxiliares del grupo electrógeno para su arranque/parada, maniobra, caldeo y conmutación.
Suministro e instalación de puesta a tierra del neutro de grupo electrógeno realizada mediante conductor desnudo, incluso línea principal de conductor de cobre 0,6/1 KV, picas y placas de tierra y puentes de comprobación y fijaciones, consiguiendo una resistencia inferior a lo estipulado en memoria técnica.
Puesta en marcha y pruebas
Se incluyen los medios de transporte y  elevación necesarios para su montaje según se indica en planos.
Incluye todo el material necesario para su correcto montaje y funcionamiento. 
Todo ello completo, instalado y puesto en marcha según se indica en Memoria, Planos y Pliego de Condiciones.</t>
  </si>
  <si>
    <t>G102</t>
  </si>
  <si>
    <t>4.003</t>
  </si>
  <si>
    <t>Suministro e instalaicón de Toma de tierra independiente con pica de acero cobrizado de D=14,6 mm y 2 m de longitud, cable de cobre de 35 mm2 hasta una longitud de 20 metros, uniones mediante soldadura aluminotérmica, incluyendo registro de comprobación y puente de prueba. Según REBT, ITC-BT-18 e ITC-BT-26, NTE-IEP, UNE-HD 60364-1:2009 y UNE-HD 60364-1:2009/A11:2018. Materiales con marcado CE y DdP (Declaración de Prestaciones) según Reglamento (UE) 305/2011.</t>
  </si>
  <si>
    <t>G103</t>
  </si>
  <si>
    <t>4.004</t>
  </si>
  <si>
    <t>PA. Reconexión del nuevo grupo electrógeno a la instalación de suministro de gasóleo existente mediante doble línea de tubería de cobre (ida y retorno) ya instalada, incluyendo:
– Revisión y limpieza del tramo final de las tuberías de cobre existentes
– Reposición de racores, conexiones y accesorios necesarios para adaptación al nuevo equipo
– Instalación de válvulas de corte si no existen en proximidad del grupo
– Conexionado hidráulico con latiguillos o racores anti-vibratorios si es requerido por el fabricante
– Aislamiento térmico y sujeción de las líneas en el entorno del grupo
– Comprobación de estanqueidad del circuito y purgado del aire
– Revisión del filtro intermedio si aplica, y puesta en carga del circuito
– Coordinación con instalador eléctrico/mecánico del grupo y limpieza final de zona de trabajo
Incluye pp de tuberias o piezas necesarias para la reconexión.</t>
  </si>
  <si>
    <t xml:space="preserve">TOTAL CAPÍTULO G1 GRUPO ELECTROGENO. . . . . . . . . . . . . . . </t>
  </si>
  <si>
    <t>CAPÍTULO C1   CUADROS</t>
  </si>
  <si>
    <t>C101</t>
  </si>
  <si>
    <t>5.001</t>
  </si>
  <si>
    <t>Suministro e instalación de Cuadro de Protecciones de BT, en instalacion en superficie según replanteo inicial en obra con la DF, fabricado en taller, provisto de puerta opaca con cerradura y llave, tipo Prisma plus de Schneider o similar, conteniendo en su interior toda la aparamenta de control, maniobra, y proteccion definida en el esquema unifilar del proyecto.
De dimensiones minimas para alojar toda la aparamenta definida en planos, y espacio de reserva en el cuadro del 30%.
Incluido barraje de proteccion, latiguillo de puerta, cableado interior y rotulación.
Se garantizará la selectividad de las protecciones, tanto magnetotérmicos como diferenciales con respecto a todos los elementos de protección situados aguas abajo del cuadro, así como los poderes de cortocircuito de los interruptores.
Los elementos a instalar dispondrán de las siguientes calidades:
- Envolvente Schneider Electric o similar.
- Interruptores automáticos magnetotérmicos Schneider o similar
- Relés Schneider Electric o similar.
- Interruptores diferenciales Schneider o similar.
- Descargadores de sobretensiones DEHNguard o similar.
- Aparatos de maniobra (selectores, relés, contactores, etc): Telemática o similar.
- Analizador de redes Schneider Electric Powertag o similar.
- Señalización y mando: Telemática o similar.
- Bornas ENTRELEC WEIDMULLER o similar
- Cableado interior cero halógenos, no propagador del incendio, sin desprendimiento de humos opacos.
Se oferta la partida totalmente terminada, instalada y funcionando, incluidas ayudas, medios auxiliares, pequeño material, limpieza del tajo y transporte de escombros sobrantes a contenedor en la propia obra (p.p. de contenedor y transporte a vertedero).
----------
La unidad incluye, además del suministro, el transporte hasta la ubicación definitiva, la fijación del mismo, así como la conexión de los cables principales y auxiliares involucrados en el Cuadro, pruebas, medida de rigidez dieléctrica, operación y puesta en servicio de todos los ajustes de los elementos de protección. Incluirá además la unión de ambas secciones.
Incluso transporte, montaje, nivelación de una bancada metálica de soportación del cuadro, p.p. de piezas especiales, accesorios, pequeño material auxiliar y canalización.</t>
  </si>
  <si>
    <t>C102</t>
  </si>
  <si>
    <t>5.002</t>
  </si>
  <si>
    <t>Suministro e instalación de Cuadro General de Mando y Protección del edificio, en instalacion en superficie  según replanteo de obra con la DF, fabricado en taller, provisto de puerta opaca con cerradura y llave, tipo Prisma plus de Schneider o similar, conteniendo en su interior toda la aparamenta de control, maniobra, y proteccion definida en el esquema unifilar del proyecto.
De dimensiones minimas para alojar toda la aparamenta definida en planos, y espacio de reserva en el cuadro del 30%.
Incluido barraje de proteccion, latiguillo de puerta, cableado interior y rotulación.
Se garantizará la selectividad de las protecciones, tanto magnetotérmicos como diferenciales con respecto a todos los elementos de protección situados aguas abajo del cuadro, así como los poderes de cortocircuito de los interruptores.
Los elementos a instalar dispondrán de las siguientes calidades:
- Envolvente Schneider Electric o similar.
- Interruptores automáticos magnetotérmicos Schneider o similar
- Relés Schneider Electric o similar.
- Interruptores diferenciales Schneider o similar.
- Descargadores de sobretensiones DEHNguard o similar.
- Aparatos de maniobra (selectores, relés, contactores, etc): Telemática o similar.
- Analizador de redes Schneider Electric Powertag o similar.
- Señalización y mando: Telemática o similar.
- Bornas ENTRELEC WEIDMULLER o similar
- Cableado interior cero halógenos, no propagador del incendio, sin desprendimiento de humos opacos.
Se oferta la partida totalmente terminada, instalada y funcionando, incluidas ayudas, medios auxiliares, pequeño material, limpieza del tajo y transporte de escombros sobrantes a contenedor en la propia obra (p.p. de contenedor y transporte a vertedero).
----------
La unidad incluye, además del suministro, el transporte hasta la ubicación definitiva, la fijación del mismo, así como la conexión de los cables principales y auxiliares involucrados en el Cuadro, pruebas, medida de rigidez dieléctrica, operación y puesta en servicio de todos los ajustes de los elementos de protección. Incluirá además la unión de ambas secciones.
Incluso transporte, montaje, nivelación de una bancada metálica de soportación del cuadro, p.p. de piezas especiales, accesorios, pequeño material auxiliar y canalización.</t>
  </si>
  <si>
    <t>C103</t>
  </si>
  <si>
    <t>5.003</t>
  </si>
  <si>
    <t>Suministro e instalación de Cuadro General de SAI, en instalacion en superficie según replanteo de obra con la DF, fabricado en taller, provisto de puerta opaca con cerradura y llave, tipo Prisma plus de Schneider o similar, conteniendo en su interior toda la aparamenta de control, maniobra, y proteccion definida en el esquema unifilar del proyecto.
De dimensiones minimas para alojar toda la aparamenta definida en planos, y espacio de reserva en el cuadro del 30%.
Incluido barraje de proteccion, latiguillo de puerta, cableado interior y rotulación.
Se garantizará la selectividad de las protecciones, tanto magnetotérmicos como diferenciales con respecto a todos los elementos de protección situados aguas abajo del cuadro, así como los poderes de cortocircuito de los interruptores.
Los elementos a instalar dispondrán de las siguientes calidades:
- Envolvente Schneider Electric o similar.
- Interruptores automáticos magnetotérmicos Schneider o similar
- Relés Schneider Electric o similar.
- Interruptores diferenciales Schneider o similar.
- Descargadores de sobretensiones DEHNguard o similar.
- Aparatos de maniobra (selectores, relés, contactores, etc): Telemática o similar.
- Analizador de redes Schneider Electric Powertag o similar.
- Señalización y mando: Telemática o similar.
- Bornas ENTRELEC WEIDMULLER o similar
- Cableado interior cero halógenos, no propagador del incendio, sin desprendimiento de humos opacos.
Se oferta la partida totalmente terminada, instalada y funcionando, incluidas ayudas, medios auxiliares, pequeño material, limpieza del tajo y transporte de escombros sobrantes a contenedor en la propia obra (p.p. de contenedor y transporte a vertedero).
----------
La unidad incluye, además del suministro, el transporte hasta la ubicación definitiva, la fijación del mismo, así como la conexión de los cables principales y auxiliares involucrados en el Cuadro, pruebas, medida de rigidez dieléctrica, operación y puesta en servicio de todos los ajustes de los elementos de protección. Incluirá además la unión de ambas secciones.
Incluso transporte, montaje, nivelación de una bancada metálica de soportación del cuadro, p.p. de piezas especiales, accesorios, pequeño material auxiliar y canalización.</t>
  </si>
  <si>
    <t>C104</t>
  </si>
  <si>
    <t>5.004</t>
  </si>
  <si>
    <t>Suministro e instalación de SubCuadro de Sotano RED-GRUPO, en instalacion en superficie según replanteo de obra con la DF, fabricado en taller, provisto de puerta opaca con cerradura y llave, tipo Prisma plus de Schneider o similar, conteniendo en su interior toda la aparamenta de control, maniobra, y proteccion definida en el esquema unifilar del proyecto.
De dimensiones minimas para alojar toda la aparamenta definida en planos, y espacio de reserva en el cuadro del 30%.
Incluido barraje de proteccion, latiguillo de puerta, cableado interior y rotulación.
Se garantizará la selectividad de las protecciones, tanto magnetotérmicos como diferenciales con respecto a todos los elementos de protección situados aguas abajo del cuadro, así como los poderes de cortocircuito de los interruptores.
Los elementos a instalar dispondrán de las siguientes calidades:
- Envolvente Schneider Electric o similar.
- Interruptores automáticos magnetotérmicos Schneider o similar
- Relés Schneider Electric o similar.
- Interruptores diferenciales Schneider o similar.
- Descargadores de sobretensiones DEHNguard o similar.
- Aparatos de maniobra (selectores, relés, contactores, etc): Telemática o similar.
- Analizador de redes Schneider Electric Powertag o similar.
- Señalización y mando: Telemática o similar.
- Bornas ENTRELEC WEIDMULLER o similar
- Cableado interior cero halógenos, no propagador del incendio, sin desprendimiento de humos opacos.
Se oferta la partida totalmente terminada, instalada y funcionando, incluidas ayudas, medios auxiliares, pequeño material, limpieza del tajo y transporte de escombros sobrantes a contenedor en la propia obra (p.p. de contenedor y transporte a vertedero).
----------
La unidad incluye, además del suministro, el transporte hasta la ubicación definitiva, la fijación del mismo, así como la conexión de los cables principales y auxiliares involucrados en el Cuadro, pruebas, medida de rigidez dieléctrica, operación y puesta en servicio de todos los ajustes de los elementos de protección. Incluirá además la unión de ambas secciones.
Incluso transporte, montaje, nivelación de una bancada metálica de soportación del cuadro, p.p. de piezas especiales, accesorios, pequeño material auxiliar y canalización.</t>
  </si>
  <si>
    <t>C105</t>
  </si>
  <si>
    <t>5.005</t>
  </si>
  <si>
    <t>Suministro e instalación de SubCuadro de SAI- Sótano, en instalacion en superficie según replanteo inicial de obra con la DF, fabricado en taller, provisto de puerta opaca con cerradura y llave, tipo Prisma plus de Schneider o similar, conteniendo en su interior toda la aparamenta de control, maniobra, y proteccion definida en el esquema unifilar del proyecto.
De dimensiones minimas para alojar toda la aparamenta definida en planos, y espacio de reserva en el cuadro del 30%.
Incluido barraje de proteccion, latiguillo de puerta, cableado interior y rotulación.
Se garantizará la selectividad de las protecciones, tanto magnetotérmicos como diferenciales con respecto a todos los elementos de protección situados aguas abajo del cuadro, así como los poderes de cortocircuito de los interruptores.
Los elementos a instalar dispondrán de las siguientes calidades:
- Envolvente Schneider Electric o similar.
- Interruptores automáticos magnetotérmicos Schneider o similar
- Relés Schneider Electric o similar.
- Interruptores diferenciales Schneider o similar.
- Descargadores de sobretensiones DEHNguard o similar.
- Aparatos de maniobra (selectores, relés, contactores, etc): Telemática o similar.
- Analizador de redes Schneider Electric Powertag o similar.
- Señalización y mando: Telemática o similar.
- Bornas ENTRELEC WEIDMULLER o similar
- Cableado interior cero halógenos, no propagador del incendio, sin desprendimiento de humos opacos.
Se oferta la partida totalmente terminada, instalada y funcionando, incluidas ayudas, medios auxiliares, pequeño material, limpieza del tajo y transporte de escombros sobrantes a contenedor en la propia obra (p.p. de contenedor y transporte a vertedero).
----------
La unidad incluye, además del suministro, el transporte hasta la ubicación definitiva, la fijación del mismo, así como la conexión de los cables principales y auxiliares involucrados en el Cuadro, pruebas, medida de rigidez dieléctrica, operación y puesta en servicio de todos los ajustes de los elementos de protección. Incluirá además la unión de ambas secciones.
Incluso transporte, montaje, nivelación de una bancada metálica de soportación del cuadro, p.p. de piezas especiales, accesorios, pequeño material auxiliar y canalización.</t>
  </si>
  <si>
    <t>C106</t>
  </si>
  <si>
    <t>5.006</t>
  </si>
  <si>
    <t>Suministro e instalación de SubCuadro de P. Baja Derecha RED-GRUPO, en instalacion en superficie según replanteo inicial de obra con la DF, fabricado en taller, provisto de puerta opaca con cerradura y llave, tipo Prisma plus de Schneider o similar, conteniendo en su interior toda la aparamenta de control, maniobra, y proteccion definida en el esquema unifilar del proyecto.
De dimensiones minimas para alojar toda la aparamenta definida en planos, y espacio de reserva en el cuadro del 30%.
Incluido barraje de proteccion, latiguillo de puerta, cableado interior y rotulación.
Se garantizará la selectividad de las protecciones, tanto magnetotérmicos como diferenciales con respecto a todos los elementos de protección situados aguas abajo del cuadro, así como los poderes de cortocircuito de los interruptores.
Los elementos a instalar dispondrán de las siguientes calidades:
- Envolvente Schneider Electric o similar.
- Interruptores automáticos magnetotérmicos Schneider o similar
- Relés Schneider Electric o similar.
- Interruptores diferenciales Schneider o similar.
- Descargadores de sobretensiones DEHNguard o similar.
- Aparatos de maniobra (selectores, relés, contactores, etc): Telemática o similar.
- Analizador de redes Schneider Electric Powertag o similar.
- Señalización y mando: Telemática o similar.
- Bornas ENTRELEC WEIDMULLER o similar
- Cableado interior cero halógenos, no propagador del incendio, sin desprendimiento de humos opacos.
Se oferta la partida totalmente terminada, instalada y funcionando, incluidas ayudas, medios auxiliares, pequeño material, limpieza del tajo y transporte de escombros sobrantes a contenedor en la propia obra (p.p. de contenedor y transporte a vertedero).
----------
La unidad incluye, además del suministro, el transporte hasta la ubicación definitiva, la fijación del mismo, así como la conexión de los cables principales y auxiliares involucrados en el Cuadro, pruebas, medida de rigidez dieléctrica, operación y puesta en servicio de todos los ajustes de los elementos de protección. Incluirá además la unión de ambas secciones.
Incluso transporte, montaje, nivelación de una bancada metálica de soportación del cuadro, p.p. de piezas especiales, accesorios, pequeño material auxiliar y canalización.</t>
  </si>
  <si>
    <t>C107</t>
  </si>
  <si>
    <t>5.007</t>
  </si>
  <si>
    <t>Suministro e instalación de SubCuadro de P. Baja Derecha SAI, en instalacion en superficie según replanteo inicial de obra con la DF, fabricado en taller, provisto de puerta opaca con cerradura y llave, tipo Prisma plus de Schneider o similar, conteniendo en su interior toda la aparamenta de control, maniobra, y proteccion definida en el esquema unifilar del proyecto.
De dimensiones minimas para alojar toda la aparamenta definida en planos, y espacio de reserva en el cuadro del 30%.
Incluido barraje de proteccion, latiguillo de puerta, cableado interior y rotulación.
Se garantizará la selectividad de las protecciones, tanto magnetotérmicos como diferenciales con respecto a todos los elementos de protección situados aguas abajo del cuadro, así como los poderes de cortocircuito de los interruptores.
Los elementos a instalar dispondrán de las siguientes calidades:
- Envolvente Schneider Electric o similar.
- Interruptores automáticos magnetotérmicos Schneider o similar
- Relés Schneider Electric o similar.
- Interruptores diferenciales Schneider o similar.
- Descargadores de sobretensiones DEHNguard o similar.
- Aparatos de maniobra (selectores, relés, contactores, etc): Telemática o similar.
- Analizador de redes Schneider Electric Powertag o similar.
- Señalización y mando: Telemática o similar.
- Bornas ENTRELEC WEIDMULLER o similar
- Cableado interior cero halógenos, no propagador del incendio, sin desprendimiento de humos opacos.
Se oferta la partida totalmente terminada, instalada y funcionando, incluidas ayudas, medios auxiliares, pequeño material, limpieza del tajo y transporte de escombros sobrantes a contenedor en la propia obra (p.p. de contenedor y transporte a vertedero).
----------
La unidad incluye, además del suministro, el transporte hasta la ubicación definitiva, la fijación del mismo, así como la conexión de los cables principales y auxiliares involucrados en el Cuadro, pruebas, medida de rigidez dieléctrica, operación y puesta en servicio de todos los ajustes de los elementos de protección. Incluirá además la unión de ambas secciones.
Incluso transporte, montaje, nivelación de una bancada metálica de soportación del cuadro, p.p. de piezas especiales, accesorios, pequeño material auxiliar y canalización.</t>
  </si>
  <si>
    <t>C108</t>
  </si>
  <si>
    <t>5.008</t>
  </si>
  <si>
    <t>Suministro e instalación de SubCuadro de P. Baja Izquierda RED-GRUPO, en instalacion en superficie según replanteo inicial de obra con la DF, fabricado en taller, provisto de puerta opaca con cerradura y llave, tipo Prisma plus de Schneider o similar, conteniendo en su interior toda la aparamenta de control, maniobra, y proteccion definida en el esquema unifilar del proyecto.
De dimensiones minimas para alojar toda la aparamenta definida en planos, y espacio de reserva en el cuadro del 30%.
Incluido barraje de proteccion, latiguillo de puerta, cableado interior y rotulación.
Se garantizará la selectividad de las protecciones, tanto magnetotérmicos como diferenciales con respecto a todos los elementos de protección situados aguas abajo del cuadro, así como los poderes de cortocircuito de los interruptores.
Los elementos a instalar dispondrán de las siguientes calidades:
- Envolvente Schneider Electric o similar.
- Interruptores automáticos magnetotérmicos Schneider o similar
- Relés Schneider Electric o similar.
- Interruptores diferenciales Schneider o similar.
- Descargadores de sobretensiones DEHNguard o similar.
- Aparatos de maniobra (selectores, relés, contactores, etc): Telemática o similar.
- Analizador de redes Schneider Electric Powertag o similar.
- Señalización y mando: Telemática o similar.
- Bornas ENTRELEC WEIDMULLER o similar
- Cableado interior cero halógenos, no propagador del incendio, sin desprendimiento de humos opacos.
Se oferta la partida totalmente terminada, instalada y funcionando, incluidas ayudas, medios auxiliares, pequeño material, limpieza del tajo y transporte de escombros sobrantes a contenedor en la propia obra (p.p. de contenedor y transporte a vertedero).
----------
La unidad incluye, además del suministro, el transporte hasta la ubicación definitiva, la fijación del mismo, así como la conexión de los cables principales y auxiliares involucrados en el Cuadro, pruebas, medida de rigidez dieléctrica, operación y puesta en servicio de todos los ajustes de los elementos de protección. Incluirá además la unión de ambas secciones.
Incluso transporte, montaje, nivelación de una bancada metálica de soportación del cuadro, p.p. de piezas especiales, accesorios, pequeño material auxiliar y canalización.</t>
  </si>
  <si>
    <t>C109</t>
  </si>
  <si>
    <t>5.009</t>
  </si>
  <si>
    <t>Suministro e instalación de SubCuadro de P. Baja Izquierda SAI, en instalacion en superficie según replanteo inicial de obra con la DF, fabricado en taller, provisto de puerta opaca con cerradura y llave, tipo Prisma plus de Schneider o similar, conteniendo en su interior toda la aparamenta de control, maniobra, y proteccion definida en el esquema unifilar del proyecto.
De dimensiones minimas para alojar toda la aparamenta definida en planos, y espacio de reserva en el cuadro del 30%.
Incluido barraje de proteccion, latiguillo de puerta, cableado interior y rotulación.
Se garantizará la selectividad de las protecciones, tanto magnetotérmicos como diferenciales con respecto a todos los elementos de protección situados aguas abajo del cuadro, así como los poderes de cortocircuito de los interruptores.
Los elementos a instalar dispondrán de las siguientes calidades:
- Envolvente Schneider Electric o similar.
- Interruptores automáticos magnetotérmicos Schneider o similar
- Relés Schneider Electric o similar.
- Interruptores diferenciales Schneider o similar.
- Descargadores de sobretensiones DEHNguard o similar.
- Aparatos de maniobra (selectores, relés, contactores, etc): Telemática o similar.
- Analizador de redes Schneider Electric Powertag o similar.
- Señalización y mando: Telemática o similar.
- Bornas ENTRELEC WEIDMULLER o similar
- Cableado interior cero halógenos, no propagador del incendio, sin desprendimiento de humos opacos.
Se oferta la partida totalmente terminada, instalada y funcionando, incluidas ayudas, medios auxiliares, pequeño material, limpieza del tajo y transporte de escombros sobrantes a contenedor en la propia obra (p.p. de contenedor y transporte a vertedero).
----------
La unidad incluye, además del suministro, el transporte hasta la ubicación definitiva, la fijación del mismo, así como la conexión de los cables principales y auxiliares involucrados en el Cuadro, pruebas, medida de rigidez dieléctrica, operación y puesta en servicio de todos los ajustes de los elementos de protección. Incluirá además la unión de ambas secciones.
Incluso transporte, montaje, nivelación de una bancada metálica de soportación del cuadro, p.p. de piezas especiales, accesorios, pequeño material auxiliar y canalización.</t>
  </si>
  <si>
    <t>C110</t>
  </si>
  <si>
    <t>5.010</t>
  </si>
  <si>
    <t>Suministro e instalación de SubCuadro de P.TERCERA, en instalacion en superficie según replanteo inicial de obra con la DF, fabricado en taller, provisto de puerta opaca con cerradura y llave, tipo Prisma plus de Schneider o similar, conteniendo en su interior toda la aparamenta de control, maniobra, y proteccion definida en el esquema unifilar del proyecto.
De dimensiones minimas para alojar toda la aparamenta definida en planos, y espacio de reserva en el cuadro del 30%.
Incluido barraje de proteccion, latiguillo de puerta, cableado interior y rotulación.
Se garantizará la selectividad de las protecciones, tanto magnetotérmicos como diferenciales con respecto a todos los elementos de protección situados aguas abajo del cuadro, así como los poderes de cortocircuito de los interruptores.
Los elementos a instalar dispondrán de las siguientes calidades:
- Envolvente Schneider Electric o similar.
- Interruptores automáticos magnetotérmicos Schneider o similar
- Relés Schneider Electric o similar.
- Interruptores diferenciales Schneider o similar.
- Descargadores de sobretensiones DEHNguard o similar.
- Aparatos de maniobra (selectores, relés, contactores, etc): Telemática o similar.
- Analizador de redes Schneider Electric Powertag o similar.
- Señalización y mando: Telemática o similar.
- Bornas ENTRELEC WEIDMULLER o similar
- Cableado interior cero halógenos, no propagador del incendio, sin desprendimiento de humos opacos.
Se oferta la partida totalmente terminada, instalada y funcionando, incluidas ayudas, medios auxiliares, pequeño material, limpieza del tajo y transporte de escombros sobrantes a contenedor en la propia obra (p.p. de contenedor y transporte a vertedero).
----------
La unidad incluye, además del suministro, el transporte hasta la ubicación definitiva, la fijación del mismo, así como la conexión de los cables principales y auxiliares involucrados en el Cuadro, pruebas, medida de rigidez dieléctrica, operación y puesta en servicio de todos los ajustes de los elementos de protección. Incluirá además la unión de ambas secciones.
Incluso transporte, montaje, nivelación de una bancada metálica de soportación del cuadro, p.p. de piezas especiales, accesorios, pequeño material auxiliar y canalización.</t>
  </si>
  <si>
    <t>C111</t>
  </si>
  <si>
    <t>5.011</t>
  </si>
  <si>
    <t>Suministro e instalación de SubCuadro de P.TERCERA SAI, en instalacion en superficie según replanteo inicial de obra con la DF, fabricado en taller, provisto de puerta opaca con cerradura y llave, tipo Prisma plus de Schneider o similar, conteniendo en su interior toda la aparamenta de control, maniobra, y proteccion definida en el esquema unifilar del proyecto.
De dimensiones minimas para alojar toda la aparamenta definida en planos, y espacio de reserva en el cuadro del 30%.
Incluido barraje de proteccion, latiguillo de puerta, cableado interior y rotulación.
Se garantizará la selectividad de las protecciones, tanto magnetotérmicos como diferenciales con respecto a todos los elementos de protección situados aguas abajo del cuadro, así como los poderes de cortocircuito de los interruptores.
Los elementos a instalar dispondrán de las siguientes calidades:
- Envolvente Schneider Electric o similar.
- Interruptores automáticos magnetotérmicos Schneider o similar
- Relés Schneider Electric o similar.
- Interruptores diferenciales Schneider o similar.
- Descargadores de sobretensiones DEHNguard o similar.
- Aparatos de maniobra (selectores, relés, contactores, etc): Telemática o similar.
- Analizador de redes Schneider Electric Powertag o similar.
- Señalización y mando: Telemática o similar.
- Bornas ENTRELEC WEIDMULLER o similar
- Cableado interior cero halógenos, no propagador del incendio, sin desprendimiento de humos opacos.
Se oferta la partida totalmente terminada, instalada y funcionando, incluidas ayudas, medios auxiliares, pequeño material, limpieza del tajo y transporte de escombros sobrantes a contenedor en la propia obra (p.p. de contenedor y transporte a vertedero).
----------
La unidad incluye, además del suministro, el transporte hasta la ubicación definitiva, la fijación del mismo, así como la conexión de los cables principales y auxiliares involucrados en el Cuadro, pruebas, medida de rigidez dieléctrica, operación y puesta en servicio de todos los ajustes de los elementos de protección. Incluirá además la unión de ambas secciones.
Incluso transporte, montaje, nivelación de una bancada metálica de soportación del cuadro, p.p. de piezas especiales, accesorios, pequeño material auxiliar y canalización.</t>
  </si>
  <si>
    <t>C112</t>
  </si>
  <si>
    <t>5.012</t>
  </si>
  <si>
    <t>Suministro e instalación de Subcuadro Ascensor 1, en instalacion en superficie o empotrado según replanteo de obra con la DF, fabricado en taller, provisto de puerta opaca con cerradura y llave, tipo Prisma plus de Schneider o similar, conteniendo en su interior toda la aparamenta de control, maniobra, y proteccion definida en el esquema unifilar del proyecto.
De dimensiones minimas para alojar toda la aparamenta definida en planos, y espacio de reserva en el cuadro del 30%.
Incluido barraje de proteccion, latiguillo de puerta, cableado interior y rotulación.
Se garantizará la selectividad de las protecciones, tanto magnetotérmicos como diferenciales con respecto a todos los elementos de protección situados aguas abajo del cuadro, así como los poderes de cortocircuito de los interruptores.
Los elementos a instalar dispondrán de las siguientes calidades:
- Envolvente Schneider Electric o similar.
- Interruptores automáticos magnetotérmicos Schneider o similar
- Relés Schneider Electric o similar.
- Interruptores diferenciales Schneider o similar.
- Descargadores de sobretensiones DEHNguard o similar.
- Aparatos de maniobra (selectores, relés, contactores, etc): Telemática o similar.
- Analizador de redes Schneider Electric Powertag o similar.
- Señalización y mando: Telemática o similar.
- Bornas ENTRELEC WEIDMULLER o similar
- Cableado interior cero halógenos, no propagador del incendio, sin desprendimiento de humos opacos.
Se oferta la partida totalmente terminada, instalada y funcionando, incluidas ayudas, medios auxiliares, pequeño material, limpieza del tajo y transporte de escombros sobrantes a contenedor en la propia obra (p.p. de contenedor y transporte a vertedero).
----------
La unidad incluye, además del suministro, el transporte hasta la ubicación definitiva, la fijación del mismo, así como la conexión de los cables principales y auxiliares involucrados en el Cuadro, pruebas, medida de rigidez dieléctrica, operación y puesta en servicio de todos los ajustes de los elementos de protección. Incluirá además la unión de ambas secciones.
Incluso transporte, montaje, nivelación de una bancada metálica de soportación del cuadro, p.p. de piezas especiales, accesorios, pequeño material auxiliar y canalización.</t>
  </si>
  <si>
    <t>C113</t>
  </si>
  <si>
    <t>5.013</t>
  </si>
  <si>
    <t>Suministro e instalación de Subcuadro Ascensor 2, en instalacion en superficie o empotrado según replanteo de obra con la DF, fabricado en taller, provisto de puerta opaca con cerradura y llave, tipo Prisma plus de Schneider o similar, conteniendo en su interior toda la aparamenta de control, maniobra, y proteccion definida en el esquema unifilar del proyecto.
De dimensiones minimas para alojar toda la aparamenta definida en planos, y espacio de reserva en el cuadro del 30%.
Incluido barraje de proteccion, latiguillo de puerta, cableado interior y rotulación.
Se garantizará la selectividad de las protecciones, tanto magnetotérmicos como diferenciales con respecto a todos los elementos de protección situados aguas abajo del cuadro, así como los poderes de cortocircuito de los interruptores.
Los elementos a instalar dispondrán de las siguientes calidades:
- Envolvente Schneider Electric o similar.
- Interruptores automáticos magnetotérmicos Schneider o similar
- Relés Schneider Electric o similar.
- Interruptores diferenciales Schneider o similar.
- Descargadores de sobretensiones DEHNguard o similar.
- Aparatos de maniobra (selectores, relés, contactores, etc): Telemática o similar.
- Analizador de redes Schneider Electric Powertag o similar.
- Señalización y mando: Telemática o similar.
- Bornas ENTRELEC WEIDMULLER o similar
- Cableado interior cero halógenos, no propagador del incendio, sin desprendimiento de humos opacos.
Se oferta la partida totalmente terminada, instalada y funcionando, incluidas ayudas, medios auxiliares, pequeño material, limpieza del tajo y transporte de escombros sobrantes a contenedor en la propia obra (p.p. de contenedor y transporte a vertedero).
----------
La unidad incluye, además del suministro, el transporte hasta la ubicación definitiva, la fijación del mismo, así como la conexión de los cables principales y auxiliares involucrados en el Cuadro, pruebas, medida de rigidez dieléctrica, operación y puesta en servicio de todos los ajustes de los elementos de protección. Incluirá además la unión de ambas secciones.
Incluso transporte, montaje, nivelación de una bancada metálica de soportación del cuadro, p.p. de piezas especiales, accesorios, pequeño material auxiliar y canalización.</t>
  </si>
  <si>
    <t>C114</t>
  </si>
  <si>
    <t>5.014</t>
  </si>
  <si>
    <t>PA. Desconexion de general alumbrado de General cuadro y reorganización de protecciones según se indica en planos, incluyendo conexionado de todos los circuitos implicados.
Esta partida se oferta su realización en fin de semana.</t>
  </si>
  <si>
    <t xml:space="preserve">TOTAL CAPÍTULO C1 CUADROS. . . . . . . . . . . . . . . </t>
  </si>
  <si>
    <t>CAPÍTULO E1   LINEAS</t>
  </si>
  <si>
    <t>E101</t>
  </si>
  <si>
    <t>6.001</t>
  </si>
  <si>
    <t>Suministro y montaje de línea de alimentación de los transformadores al Cuadro de protecciones de BT, constituida por 2 conductores por fase (3 fases) de cobre de 240 mm2 de sección + neutro de 240 mm2, con aislamiento tipo RZ1-K 0,6/1 KV, B2ca-s1b,d1,a1  libre de halógenos, no propagador de la llama, y no propagador del incendio, con baja opacidad de humos y bajo índice de acidez de los gases de la combustión incluso pp. de tubo para canalización bajo éste. Materiales con marcado CE y Declaración de Prestaciones (CPR) según Reglamento Europeo (UE) 305/2011, para instalación en superficie por bandeja metalica y discurriendo por el interior del edificio, incluyendo pp de bandeja metálica portacables de chapa perforada de dimensiones marcadas en plano, marca PEMSABAND modelo LX, acabado GS (galvanizado Sendzidir) o similar.
Se oferta la partida totalmente terminada, instalada y funcionando, incluido replanteo,tendido de bandejas y cables, conexionado, medios auxiliares, pequeño material, limpieza del tajo y transporte de sobrantes a contenedor en la propia obra (p.p. de contenedor y transporte a vertedero medido en capítulo de gestión de residuos).</t>
  </si>
  <si>
    <t>E102</t>
  </si>
  <si>
    <t>6.002</t>
  </si>
  <si>
    <t>Suministro y montaje de línea de alimentación  constituida por 2 conductores por fase (3 fases) de cobre de 240 mm2 de sección + 2 por neutro de 240 mm2,+ TT(1x240mm2) con aislamiento tipo RZ1-K 0,6/1 KV, B2ca-s1b,d1,a1  libre de halógenos, no propagador de la llama, y no propagador del incendio, con baja opacidad de humos y bajo índice de acidez de los gases de la combustión incluso pp. de tubo para canalización bajo éste. Materiales con marcado CE y Declaración de Prestaciones (CPR) según Reglamento Europeo (UE) 305/2011, para instalación en superficie por bandeja metalica y discurriendo por el interior del edificio, incluyendo pp de bandeja metálica portacables de chapa perforada de dimensiones marcadas en plano, marca PEMSABAND modelo LX, acabado GS (galvanizado Sendzidir) o similar.
Se oferta la partida totalmente terminada, instalada y funcionando, incluido replanteo,tendido de bandejas y cables, conexionado, medios auxiliares, pequeño material, limpieza del tajo y transporte de sobrantes a contenedor en la propia obra (p.p. de contenedor y transporte a vertedero medido en capítulo de gestión de residuos).</t>
  </si>
  <si>
    <t>E1022</t>
  </si>
  <si>
    <t>6.003</t>
  </si>
  <si>
    <t>Suministro y montaje de línea de alimentación  resistente al fuego SZ1-K (AS+)  constituida por 2 conductores por fase (3 fases) de cobre de 240 mm2 de sección + 2 por neutro de 240 mm2,+ TT(1x240mm2) con aislamiento tipo SZ1-K 0,6/1 KV (AS+), sin pantalla (clase Cca-s1b, d1, a1 segun CPR),  libre de halógenos, resistente al fuego, incluso pp. de tubo para canalización bajo éste. Materiales con marcado CE y Declaración de Prestaciones (CPR) según Reglamento Europeo (UE) 305/2011, para instalación en superficie por bandeja metalica y discurriendo por el interior del edificio, incluyendo pp de bandeja metálica portacables de chapa perforada de dimensiones marcadas en plano, marca PEMSABAND modelo LX, acabado GS (galvanizado Sendzidir) o similar.
Se oferta la partida totalmente terminada, instalada y funcionando, incluido replanteo,tendido de bandejas y cables, conexionado, medios auxiliares, pequeño material, limpieza del tajo y transporte de sobrantes a contenedor en la propia obra (p.p. de contenedor y transporte a vertedero medido en capítulo de gestión de residuos).</t>
  </si>
  <si>
    <t>E103</t>
  </si>
  <si>
    <t>6.004</t>
  </si>
  <si>
    <t>Suministro y montaje de línea de alimentación  constituida por 1 conductores por fase (3 fases) de cobre de 150 mm2 de sección +  neutro de 150 mm2,+ TT(1x95mm2) con aislamiento tipo RZ1-K 0,6/1 KV, B2ca-s1b,d1,a1  libre de halógenos, no propagador de la llama, y no propagador del incendio, con baja opacidad de humos y bajo índice de acidez de los gases de la combustión incluso pp. de tubo para canalización bajo éste. Materiales con marcado CE y Declaración de Prestaciones (CPR) según Reglamento Europeo (UE) 305/2011, para instalación en superficie por bandeja metalica y discurriendo por el interior del edificio, incluyendo pp de bandeja metálica portacables de chapa perforada de dimensiones marcadas en plano, marca PEMSABAND modelo LX, acabado GS (galvanizado Sendzidir) o similar.
Se oferta la partida totalmente terminada, instalada y funcionando, incluido replanteo,tendido de bandejas y cables, conexionado, medios auxiliares, pequeño material, limpieza del tajo y transporte de sobrantes a contenedor en la propia obra (p.p. de contenedor y transporte a vertedero medido en capítulo de gestión de residuos).</t>
  </si>
  <si>
    <t>E104</t>
  </si>
  <si>
    <t>6.005</t>
  </si>
  <si>
    <t>Suministro y montaje de línea de alimentación a subcuadro de plantal, constituida por 5 conductores (3 fases) de cobre de 50 mm2 de sección + neutro de 50 mm2 y TT, con aislamiento tipo RZ1-K 0,6/1 KV, B2ca-s1b,d1,a1  libre de halógenos, no propagador de la llama, y no propagador del incendio, con baja opacidad de humos y bajo índice de acidez de los gases de la combustión incluso pp. de tubo para canalización bajo éste. Materiales con marcado CE y Declaración de Prestaciones (CPR) según Reglamento Europeo (UE) 305/2011
Se oferta la partida totalmente terminada, instalada y funcionando, incluidas ayudas para guiar el tubo por el patinillo del edificio desde el sótano hasta el nuevo cuadro, medios auxiliares, pequeño material, limpieza del tajo y transporte de escombros sobrantes a contenedor en la propia obra (p.p. de contenedor y transporte a vertedero medido en capítulo de gestión de residuos).
Se oferta la partida totalmente terminada, instalada y funcionando, incluido replanteo,tendido de bandejas y cables, conexionado, medios auxiliares, pequeño material, limpieza del tajo y transporte de sobrantes a contenedor en la propia obra (p.p. de contenedor y transporte a vertedero medido en capítulo de gestión de residuos).</t>
  </si>
  <si>
    <t>E105</t>
  </si>
  <si>
    <t>6.006</t>
  </si>
  <si>
    <t>Suministro y montaje de línea de alimentación a subcuadro de plantal, constituida por 5 conductores (3 fases) de cobre de 16 mm2 de sección + neutro de 16 mm2 y TT, con aislamiento tipo RZ1-K 0,6/1 KV, B2ca-s1b,d1,a1  libre de halógenos, no propagador de la llama, y no propagador del incendio, con baja opacidad de humos y bajo índice de acidez de los gases de la combustión incluso pp. de tubo para canalización bajo éste. Materiales con marcado CE y Declaración de Prestaciones (CPR) según Reglamento Europeo (UE) 305/2011
Se oferta la partida totalmente terminada, instalada y funcionando, incluidas ayudas para guiar el tubo por el patinillo del edificio desde el sótano hasta el nuevo cuadro, medios auxiliares, pequeño material, limpieza del tajo y transporte de escombros sobrantes a contenedor en la propia obra (p.p. de contenedor y transporte a vertedero medido en capítulo de gestión de residuos).
Se oferta la partida totalmente terminada, instalada y funcionando, incluido replanteo,tendido de bandejas y cables, conexionado, medios auxiliares, pequeño material, limpieza del tajo y transporte de sobrantes a contenedor en la propia obra (p.p. de contenedor y transporte a vertedero medido en capítulo de gestión de residuos).</t>
  </si>
  <si>
    <t>E106</t>
  </si>
  <si>
    <t>6.007</t>
  </si>
  <si>
    <t>Suministro e instalación de hilo de cobre flexible en alimentaciones directas a equipos, flexibilidad clase 5 (según UNE 21022), aislamiento a base de mezcla especial de poliolefinas tipo DIX3, cubierta termoplástica tipo Z1, RZ1-K 0,6/1KV, multipolar de 5x10 mm2. de sección, libre de halógenos, nula emisión de gases corrosivos, no propagación de la llama, baja emisión de humos y reducida toxicidad, según UNE 21.123-4, tendido sobre bandeja y/o en canalización bajo tubo. Incluido p./p. de cajas de registro y regletas de conexión según esquema unifilar, fijaciones, elementos de conexión y accesorios necesarios.
Se oferta la partida totalmente terminada, instalado y funcionando, incluidos medios auxiliares, pequeño material, limpieza del tajo y transporte de escombros sobrantes a contenedor en la propia obra (p.p. de contenedor y transporte a vertedero medido en capítulo de gestión de residuos).
Se oferta la partida totalmente terminada, instalada y funcionando, incluido replanteo,tendido de bandejas y cables, conexionado, medios auxiliares, pequeño material, limpieza del tajo y transporte de sobrantes a contenedor en la propia obra (p.p. de contenedor y transporte a vertedero medido en capítulo de gestión de residuos).</t>
  </si>
  <si>
    <t>E107</t>
  </si>
  <si>
    <t>6.008</t>
  </si>
  <si>
    <t>Suministro e instalación de hilo de cobre flexible en alimentaciones directas a equipos, flexibilidad clase 5 (según UNE 21022), aislamiento a base de mezcla especial de poliolefinas tipo DIX3, cubierta termoplástica tipo Z1, RZ1-K 0,6/1KV, multipolar de 5x6 mm2. de sección, libre de halógenos, nula emisión de gases corrosivos, no propagación de la llama, baja emisión de humos y reducida toxicidad, según UNE 21.123-4, tendido sobre bandeja y/o en canalización bajo tubo. Incluido p./p. de cajas de registro y regletas de conexión según esquema unifilar, fijaciones, elementos de conexión y accesorios necesarios.
Se oferta la partida totalmente terminada, instalado y funcionando, incluidos medios auxiliares, pequeño material, limpieza del tajo y transporte de escombros sobrantes a contenedor en la propia obra (p.p. de contenedor y transporte a vertedero medido en capítulo de gestión de residuos).
Se oferta la partida totalmente terminada, instalada y funcionando, incluido replanteo,tendido de bandejas y cables, conexionado, medios auxiliares, pequeño material, limpieza del tajo y transporte de sobrantes a contenedor en la propia obra (p.p. de contenedor y transporte a vertedero medido en capítulo de gestión de residuos).</t>
  </si>
  <si>
    <t>E108</t>
  </si>
  <si>
    <t>6.009</t>
  </si>
  <si>
    <t>Suministro e instalación de hilo de cobre flexible en alimentaciones directas a equipos, flexibilidad clase 5 (según UNE 21022), aislamiento a base de mezcla especial de poliolefinas tipo DIX3, cubierta termoplástica tipo Z1, RZ1-K 0,6/1KV, multipolar de 3x2,5 mm2. de sección, libre de halógenos, nula emisión de gases corrosivos, no propagación de la llama, baja emisión de humos y reducida toxicidad, según UNE 21.123-4, tendido sobre bandeja y/o en canalización bajo tubo. Incluido p./p. de cajas de registro y regletas de conexión según esquema unifilar, fijaciones, elementos de conexión y accesorios necesarios.
Se oferta la partida totalmente terminada, instalado y funcionando, incluidos medios auxiliares, pequeño material, limpieza del tajo y transporte de escombros sobrantes a contenedor en la propia obra (p.p. de contenedor y transporte a vertedero).
Se oferta la partida totalmente terminada, instalada y funcionando, incluido replanteo,tendido de bandejas y cables, conexionado, medios auxiliares, pequeño material, limpieza del tajo y transporte de sobrantes a contenedor en la propia obra (p.p. de contenedor y transporte a vertedero medido en capítulo de gestión de residuos).</t>
  </si>
  <si>
    <t>E109</t>
  </si>
  <si>
    <t>6.010</t>
  </si>
  <si>
    <t>Suministro e instalación de hilo de cobre flexible en alimentaciones directas a equipos, flexibilidad clase 5 (según UNE 21022), aislamiento a base de mezcla especial de poliolefinas tipo DIX3, cubierta termoplástica tipo Z1, RZ1-K 0,6/1KV, multipolar de 3x1,5 mm2. de sección, libre de halógenos, nula emisión de gases corrosivos, no propagación de la llama, baja emisión de humos y reducida toxicidad, según UNE 21.123-4, tendido sobre bandeja y/o en canalización bajo tubo. Incluido p./p. de cajas de registro y regletas de conexión según esquema unifilar, fijaciones, elementos de conexión y accesorios necesarios.
Se oferta la partida totalmente terminada, instalado y funcionando, incluidos medios auxiliares, pequeño material, limpieza del tajo y transporte de escombros sobrantes a contenedor en la propia obra (p.p. de contenedor y transporte a vertedero medido en capítulo de gestión de residuos).</t>
  </si>
  <si>
    <t>E1091</t>
  </si>
  <si>
    <t>6.011</t>
  </si>
  <si>
    <t>E110</t>
  </si>
  <si>
    <t>6.012</t>
  </si>
  <si>
    <t>Suministro y montaje de bandeja de rejilla tipo Rejiband, marca Pemsa (o similar), fabricada con varillas de diámetro 4.0 mm electrosoldadas de acero al carbono según UNE 10016-2:94 (prox. UNE-EN ISO 16120), dimensiones 300x100 mm y 3 m de longitud, con borde de seguridad, certificado de ensayo de resistencia al fuego E90, según DIN 4102-12,  marcado N de AENOR, y acabado anticorrosión electrozincado según UNE- EN-ISO- 2081 libre de cromo hexavalente. Incluso parte proporcional de soportes Omega o Reforzados, originales de la misma marca, y otros accesorios necesarios. Todo ello acorde con la norma UNE-EN-61537 según Marcado N de AENOR.
Se oferta la partida totalmente terminada, instalada y funcionando, incluidos medios auxiliares, pequeño material, limpieza del tajo y transporte de escombros sobrantes a contenedor en la propia obra (p.p. de contenedor y transporte a vertedero).</t>
  </si>
  <si>
    <t>E1.12</t>
  </si>
  <si>
    <t>6.013</t>
  </si>
  <si>
    <t>Suministro y montaje de bandeja de rejilla tipo Rejiband, marca Pemsa (o similar), fabricada con varillas de diámetro 4.0 mm electrosoldadas de acero al carbono según UNE 10016-2:94 (prox. UNE-EN ISO 16120), dimensiones 300x35 mm y 3 m de longitud, con borde de seguridad, certificado de ensayo de resistencia al fuego E90, según DIN 4102-12,  marcado N de AENOR, y acabado anticorrosión electrozincado según UNE- EN-ISO- 2081 libre de cromo hexavalente. Incluso parte proporcional de soportes Omega o Reforzados, originales de la misma marca, y otros accesorios necesarios. Todo ello acorde con la norma UNE-EN-61537 según Marcado N de AENOR.
Se oferta la partida totalmente terminada, instalada y funcionando, incluidos medios auxiliares, pequeño material, limpieza del tajo y transporte de escombros sobrantes a contenedor en la propia obra (p.p. de contenedor y transporte a vertedero).</t>
  </si>
  <si>
    <t>E1.13</t>
  </si>
  <si>
    <t>6.014</t>
  </si>
  <si>
    <t>Suministro y montaje de bandeja de rejilla tipo Rejiband, marca Pemsa (o similar), fabricada con varillas de diámetro 4.0 mm electrosoldadas de acero al carbono según UNE 10016-2:94 (prox. UNE-EN ISO 16120), dimensiones 100x35 mm y 3 m de longitud, con borde de seguridad, certificado de ensayo de resistencia al fuego E90, según DIN 4102-12,  marcado N de AENOR, y acabado anticorrosión electrozincado según UNE- EN-ISO- 2081 libre de cromo hexavalente. Incluso parte proporcional de soportes Omega o Reforzados, originales de la misma marca, y otros accesorios necesarios. Todo ello acorde con la norma UNE-EN-61537 según Marcado N de AENOR.
Se oferta la partida totalmente terminada, instalada y funcionando, incluidos medios auxiliares, pequeño material, limpieza del tajo y transporte de escombros sobrantes a contenedor en la propia obra (p.p. de contenedor y transporte a vertedero).</t>
  </si>
  <si>
    <t>E112</t>
  </si>
  <si>
    <t>6.015</t>
  </si>
  <si>
    <t>Suministro y montaje de canal protectora de PVC de superficie, marca Hager modelo de 60X40/2M PVC-M1 BLANCO ref. LFF400600  (o similar),  dimensiones 60x40 mm y 2 m de longitud. Incluso parte proporcional de accesorios necesarios. Todo ello acorde con la norma UNE-EN-61537 según Marcado N de AENOR.
Se oferta la partida totalmente terminada, instalada y funcionando, incluidos medios auxiliares, pequeño material, limpieza del tajo y transporte de escombros sobrantes a contenedor en la propia obra (p.p. de contenedor y transporte a vertedero medido en capítulo de gestión de residuos).</t>
  </si>
  <si>
    <t>E113</t>
  </si>
  <si>
    <t>6.016</t>
  </si>
  <si>
    <t>Ejecución de la puesta a tierra de bandeja metálica portacables mediante conductor de protección (verde/amarillo) de cobre desnudo o aislado (mínimo 6 mm²), incluyendo:
– Suministro y tendido del conductor de protección paralelo a la bandeja,
– Conexión a la bandeja mediante terminales, tornillería de latón inoxidable y grapas de contacto,
– Interconexión entre tramos o uniones de bandeja con pletina o latiguillo flexible de cobre estañado si hay discontinuidades,
– Conexión final a la red de tierras o embarrado equipotencial,
– Incluye identificación, medios auxiliares y verificación de continuidad eléctrica conforme al REBT ITC-BT-18.</t>
  </si>
  <si>
    <t xml:space="preserve">TOTAL CAPÍTULO E1 LINEAS. . . . . . . . . . . . . . . </t>
  </si>
  <si>
    <t>CAPÍTULO E2   ALUMBRADO</t>
  </si>
  <si>
    <t>E201</t>
  </si>
  <si>
    <t>7.001</t>
  </si>
  <si>
    <t>Suministro y montaje de luminaria para empotrar en techo registrable 60x60, de dimensiones 600x600mm, marca Celer, modelo NEXT DALI o similar.No proyecta calor ni produce parpadeos. UGR&lt;19. Potencia 32W. flujo luminoso 4000lm. Temperatura de color 4000K. IP44. 90º.DALI
Se incluye el replanteo y montaje, conexionado, suministro e instalación de cajas de registro, regletas de conexión, e hilo de cobre flexible (flexibilidad clase 5 según UNE21022, aislamiento a base de mezcla especial de poliolefinas tipo DIX3, cubierta termoplástica tipo 21, H07Z1-K 750V unipolar de 3x1,5mm2 de sección, libre de halógenos, nula emisión de gases corrosivos, no propagación de la llama, baja emisión de humos y reducida toxicidad, según UNE 21.123-4, tendido en canalización bajo tubo de PVC corrugado de M 20/gp5, incluido en el precio ofertado).
Se oferta la partida totalmente terminada, instalada y funcionando, incluidos medios auxiliares, pequeño material, limpieza del tajo y transporte de escombros sobrantes a contenedor en la propia obra (p.p. de contenedor y transporte a vertedero medido en capítulo de gestión de residuos).
--------------------
El precio unitario de cada luminaria incluye p.p de tubo corrugado (10mL), de cableado 3x1,5mm2 (30 mL) y de cableado bus 2x1,5mm2 (10 mL)</t>
  </si>
  <si>
    <t>E202</t>
  </si>
  <si>
    <t>7.002</t>
  </si>
  <si>
    <t>Suministro y montaje de luminaria para empotrar en techo tipo Downlight Ø145, marca Celer, modelo ALUS, o similar.Fuente de luz: Sanan. Potencia 17W. Flujo luminoso 2.200lm. Temperatura de color 4000K. CRI80. IP44. 90º.
Se incluye el replanteo y montaje, conexionado, suministro e instalación de cajas de registro, regletas de conexión, e hilo de cobre flexible (flexibilidad clase 5 según UNE21022, aislamiento a base de mezcla especial de poliolefinas tipo DIX3, cubierta termoplástica tipo 21, H07Z1-K 750V unipolar de 3x1,5mm2 de sección, libre de halógenos, nula emisión de gases corrosivos, no propagación de la llama, baja emisión de humos y reducida toxicidad, según UNE 21.123-4, tendido en canalización bajo tubo de PVC corrugado de M 20/gp5, incluido en el precio ofertado).
Se oferta la partida totalmente terminada, instalada y funcionando, incluidos medios auxiliares, pequeño material, limpieza del tajo y transporte de escombros sobrantes a contenedor en la propia obra (p.p. de contenedor y transporte a vertedero medido en capítulo de gestión de residuos).
--------------------
El precio unitario de cada luminaria incluye p.p de tubo corrugado (10mL) y de cableado 3x1,5mm2 (30 mL)</t>
  </si>
  <si>
    <t>E203</t>
  </si>
  <si>
    <t>7.003</t>
  </si>
  <si>
    <t>Suministro y montaje de luminaria tipo Plafón marca Celer módelo NEO, o similar.  Plafón eficiente y asequible de perfecta distribución homogénea del haz. Sellado a polvo e insectos. Disponible en versiones con y sin sensores de movimiento y luminosidad integrados. Fuente de luz: Sanan. Potencia 18W. Flujo luminoso 1.800lm. temperatura de color 4000K. IP44. 130º.
Se incluye el replanteo y montaje, conexionado, suministro e instalación de cajas de registro, regletas de conexión, e hilo de cobre flexible (flexibilidad clase 5 según UNE21022, aislamiento a base de mezcla especial de poliolefinas tipo DIX3, cubierta termoplástica tipo 21, H07Z1-K 750V unipolar de 3x1,5mm2 de sección, libre de halógenos, nula emisión de gases corrosivos, no propagación de la llama, baja emisión de humos y reducida toxicidad, según UNE 21.123-4, tendido en canalización bajo tubo de PVC corrugado de M 20/gp5, incluido en el precio ofertado).
Se oferta la partida totalmente terminada, instalada y funcionando, incluidos medios auxiliares, pequeño material, limpieza del tajo y transporte de escombros sobrantes a contenedor en la propia obra (p.p. de contenedor y transporte a vertedero medido en capítulo de gestión de residuos).
--------------------
El precio unitario de cada luminaria incluye p.p de tubo corrugado (10mL) y de cableado 3x1,5mm2 (30 mL)</t>
  </si>
  <si>
    <t>E204</t>
  </si>
  <si>
    <t>7.004</t>
  </si>
  <si>
    <t>Suministro y montaje de luminaria tipo Aro empotrable LED 8W marca Celer, o similar. Temperatura de color 4000K (blanco neutro), Flujo útil 720lm. Fabricado en aluminio con acabado en blanco. Medidas: Ø84x55mm. Diam. de corte: Ø70mm. Regulable TRIAC, IRC 80, Ángulo de apertura 40º, PF&gt;0,9, IP65.
Se incluye el replanteo y montaje, conexionado, suministro e instalación de cajas de registro, regletas de conexión, e hilo de cobre flexible (flexibilidad clase 5 según UNE21022, aislamiento a base de mezcla especial de poliolefinas tipo DIX3, cubierta termoplástica tipo 21, H07Z1-K 750V unipolar de 3x1,5mm2 de sección, libre de halógenos, nula emisión de gases corrosivos, no propagación de la llama, baja emisión de humos y reducida toxicidad, según UNE 21.123-4, tendido en canalización bajo tubo de PVC corrugado de M 20/gp5, incluido en el precio ofertado).
Se oferta la partida totalmente terminada, instalada y funcionando, incluidos medios auxiliares, pequeño material, limpieza del tajo y transporte de escombros sobrantes a contenedor en la propia obra (p.p. de contenedor y transporte a vertedero medido en capítulo de gestión de residuos).
--------------------
El precio unitario de cada luminaria incluye p.p de tubo corrugado (10mL) y de cableado 3x1,5mm2 (30 mL)</t>
  </si>
  <si>
    <t>E205</t>
  </si>
  <si>
    <t>7.005</t>
  </si>
  <si>
    <t>Pantalla LED Estanca Modelo monoblock C2 de 36W marca Celer. Temperatura color 4.000K (blanco neutro). Flujo útil 4.500 lm con una apertura de 120º. Medidas: 1230*70mm. Protección IP65, IK08, IRC&gt;80, Flicker Free, alimentación 220-240 VAC. Pantalla estanca de elevada eficiencia que consta de cuerpo de policarbonato y cierres de acero inoxidable. Se caracteriza por su alta resistencia a impactos (IK08), agua, polvo e insectos (IP65). Conexión através de prensaestopas. Temperatura de funcionamiento de -15ºC a 35ºC. Vida útil 50.000h L70.</t>
  </si>
  <si>
    <t>E206</t>
  </si>
  <si>
    <t>7.006</t>
  </si>
  <si>
    <t>Suministro y montaje de luminaria para empotrar en techo registrable 60x60, de dimensiones 600x600mm, marca Celer, modelo NEXT  o similar.No proyecta calor ni produce parpadeos. UGR&lt;19. Potencia 32W. flujo luminoso 4000lm. Temperatura de color 4000K. IP44. 90º.
Se incluye el replanteo y montaje, conexionado, suministro e instalación de cajas de registro, regletas de conexión, e hilo de cobre flexible (flexibilidad clase 5 según UNE21022, aislamiento a base de mezcla especial de poliolefinas tipo DIX3, cubierta termoplástica tipo 21, H07Z1-K 750V unipolar de 3x1,5mm2 de sección, libre de halógenos, nula emisión de gases corrosivos, no propagación de la llama, baja emisión de humos y reducida toxicidad, según UNE 21.123-4, tendido en canalización bajo tubo de PVC corrugado de M 20/gp5, incluido en el precio ofertado).
Se oferta la partida totalmente terminada, instalada y funcionando, incluidos medios auxiliares, pequeño material, limpieza del tajo y transporte de escombros sobrantes a contenedor en la propia obra (p.p. de contenedor y transporte a vertedero medido en capítulo de gestión de residuos).
--------------------
El precio unitario de cada luminaria incluye p.p de tubo corrugado (10mL) y de cableado 3x1,5mm2 (30 mL)</t>
  </si>
  <si>
    <t>E207</t>
  </si>
  <si>
    <t>7.007</t>
  </si>
  <si>
    <t>Suministro e instalación de detector de presencia para instalar empotrado en techos marca BEG modelo PD2N-MDACO DALI-2, o similar. Detector de presencia con controlador de aplicación DALI integrado para un control eficiente de la iluminación. 
Se incluye el replanteo y montaje, conexionado, suministro e instalación de cajas de registro, regletas de conexión, e hilo de cobre flexible (flexibilidad clase 5 según UNE21022, aislamiento a base de mezcla especial de poliolefinas tipo DIX3, cubierta termoplástica tipo 21, H07Z1-K 750V unipolar de 3x1,5mm2 de seccióny cable de datos 2x15 mm2 se seccion, libres de halógenos, nula emisión de gases corrosivos, no propagación de la llama, baja emisión de humos y reducida toxicidad, según UNE 21.123-4, tendido en canalización bajo tubo de PVC corrugado de M 20/gp5, incluido en el precio ofertado).
Se oferta la partida totalmente terminada, instalada y funcionando, incluidos medios auxiliares, pequeño material, limpieza del tajo y transporte de escombros sobrantes a contenedor en la propia obra (p.p. de contenedor y transporte a vertedero medido en capítulo de gestión de residuos).
----------
Características técnicas del equipo:
Producto certificado DALI-2. Fuente de alimentación integrada DALI. Interfaz DALI para el control de balastos digitales regulables en modo broadcast. Posibilidad de conmutación y regulación manual mediante pulsador. La comunicación bidireccional IR permite la rápida integración en la función de gestión de proyectos de la aplicación B.E.G. One. Para tener acceso a todas las funciones disponibles es necesario activarlas utilizando el Adaptador BLE de B.E.G. para smartphones y tabletas (Android, iOS). Modo Semiautomático, Automático, crepuscular o presencia ajustable. Dinámica de regulación ajustable (valores mínimos y máximos). Velocidad y retardo de la regulación ajustables. Version master único, no apto para red. Posibilidad de ampliación del área de detección utilizando modelos Esclavos. Medición de luz mixta mediante sensor crepuscular interno y externo. La señal de salida DALI es ampliable utilizando un accesorio específico. Salida de conmutación o regulación en función de la luz ambiental. Valor de conmutación ajustable. Último valor - Función memoria para valor de conmutación. Valor de luminosidad de consigna y factor de reflexión ajustables. Indicación del nivel actual del sensor de luminosidad en la App B.E.G. One. Autodiagnóstico y visualización de errores de dispositivos en la App B.E.G. One. Los LEDs de estado pueden activarse o desactivarse. Código PIN. Función pasillo - Desactiva la posibilidad de apagar la iluminación mediante pulsador. El número máximo de componentes DALI puede determinarse de manera rápida y segura utilizando el planificador de líneas DALI online de B.E.G. El software es compatible con la primera generación (excepto DSI, doble bloqueo y función pasillo). Valores por defecto preconfigurados: temporización apagado 10 min. y 500 Lux de nivel lumínico. Incluye muelle de resorte premontado con alivio de tensión y tapa de protección de contactos para montaje empotrado en el techo. Accesorio para montaje en superficie disponible opcionalmente. Tensión de alimentación: 230 V AC +/-10% 50 Hz. Dimensiones: Ø 84 x 85 mm. Consumo típico: aprox. 2 W. Modelos Esclavos: máx. 8. Área de detección: horizontal 360°  (Montaje en techo). Alcance: máx. Ø 10 m transversal, máx. Ø 6 m frontal, máx. Ø 4 m Actividad sedentaria. Área de cobertura (movimiento transversal): 78 m² / 2.5 m Altura de montaje. Altura de montaje min./máx./recomendada: 2 m / 5 m / 2.5 m. Grado de protección/Clase: IP20  / Clase II. Resistencia a impactos: IK05. Temperatura ambiental: -25 °C a +50 °C. Carcasa: Policarbonato de alta calidad. Color de material: blanco mate, similar RAL9010. Canal 1 (control de iluminación). Salida DALI: 80 mA (garantizado), 125 mA (máx.), Mecanismo de apagado. Actuadores soportados: DT0, DT5, DT6, DT7. Dispositivos de control soportados: - (Master único). Temporización de apagado: 1 min - 150 min. Luz de orientación 10 - 30 % / OFF / 5 min - 60 min / 8. Nivel de luminosidad deseado: 10 - 2500 Lux.  Medición de luz mixta (natural+artificial).
----------
El precio unitario de cada detector incluye p.p de tubo corrugado (5mL), de cableado 3x1,5mm2 (20 mL) y de cableado bus 2x1,5mm2 (10 mL)</t>
  </si>
  <si>
    <t>E208</t>
  </si>
  <si>
    <t>7.008</t>
  </si>
  <si>
    <t>Suministro e instalación de detector de presencia para instalar empotrado en techos. marca BEG  modelo PD3N-1C-FT, o similar.Detector de movimiento para techo programable vía mando a distancia
Se incluye el replanteo y montaje, conexionado, suministro e instalación de cajas de registro, regletas de conexión, e hilo de cobre flexible (flexibilidad clase 5 según UNE21022, aislamiento a base de mezcla especial de poliolefinas tipo DIX3, cubierta termoplástica tipo 21, H07Z1-K 750V unipolar de 3x1,5mm2 de sección y cable de datos 2x15 mm2 se seccion, libres de halógenos, nula emisión de gases corrosivos, no propagación de la llama, baja emisión de humos y reducida toxicidad, según UNE 21.123-4, tendido en canalización bajo tubo de PVC corrugado de M 20/gp5, incluido en el precio ofertado).
Se oferta la partida totalmente terminada, instalada y funcionando, incluidos medios auxiliares, pequeño material, limpieza del tajo y transporte de escombros sobrantes a contenedor en la propia obra (p.p. de contenedor y transporte a vertedero medido en capítulo de gestión de residuos).
----------
Características técnicas del equipo:
 Un canal para conmutar la iluminación. Conmutación con paso por cero. Sistema óptico de última generación que detecta hasta al más pequeño movimiento. Detección ininterrumpida en circuito en paralelo de varios detectores. Posibilidad de conmutación manual mediante pulsador. Funciones adicionales programables mediante mando a distancia (opcional). Valores por defecto preconfigurados: 10 min. y 500 Lux. Tensión de alimentación: 110 - 240 V AC 50 / 60 Hz. Dimensiones: FT= Ø 83 x 81 mm. Consumo típico: aprox. 0.5 W. Área de detección: horizontal 360°  (Montaje en techo). Alcance: máx. Ø 10 m transversal, máx. Ø 6 m frontal, máx. Ø 4 m Actividad sedentaria. Área de cobertura (movimiento transversal): 78 m² / 2.5 m Altura de montaje. Altura de montaje min./máx./recomendada: 2 m / 5 m / 2.5 m. Grado de protección/Clase: FT= IP23  / Clase II. Resistencia a impactos: IK04. Temperatura ambiental: -25 °C a +50 °C. Carcasa: Policarbonato de alta calidad. Color de material: blanco mate, similar RAL9010.  Canal 1 (control de iluminación). Potencia de conmutación: 2300 W, cos f = 1, 1150 VA, cos f = 0.5 , 300 W LED, Pico de arranque máx.  Ip (20 ms) = 165 A, Pico de arranque máx.  Ip (200 µs) = 800 A. Tipo de contacto: 1x Contacto µ, contacto NA contacto previo de tungsteno. Temporización de apagado: 15 s - 30 min, Impulso. Umbral de conmutación: 10 - 2000 Lux.
----------
El precio unitario de cada detector incluye p.p de tubo corrugado (5mL), de cableado 3x1,5mm2 (20 mL) y de cableado bus 2x1,5mm2 (10 mL)</t>
  </si>
  <si>
    <t>E209</t>
  </si>
  <si>
    <t>7.009</t>
  </si>
  <si>
    <t>Detector de presencia con controlador de aplicación DALI integrado para un control eficiente de la iluminación Producto certificado DALI-2 Fuente de alimentación integrada DALI Interfaz DALI para el control de balastos digitales regulables en modo broadcast Posibilidad de conmutación y regulación manual mediante pulsador La comunicación bidireccional IR permite la rápida integración en la función de gestión de proyectos de la aplicación B.E.G. One. Para tener acceso a todas las funciones disponibles es necesario activarlas utilizando el Adaptador BLE de B.E.G. para smartphones y tabletas (Android, iOS).  Modo Semiautomático, Automático, crepuscular o presencia ajustable Dinámica de regulación ajustable (valores mínimos y máximos) Velocidad y retardo de la regulación ajustables Version master único, no apto para red Posibilidad de ampliación del área de detección utilizando modelos Esclavos
Medición de luz mixta mediante sensor crepuscular interno y externo La señal de salida DALI es ampliable utilizando un accesorio específico Salida de conmutación o regulación en función de la luz ambiental Valor de conmutación ajustable Último valor - Función memoria para valor de conmutación
Valor de luminosidad de consigna y factor de reflexión ajustables Indicación del nivel actual del sensor de luminosidad en la App B.E.G. One Autodiagnóstico y visualización de errores de dispositivos en la App B.E.G. One Los LEDs de estado pueden activarse o desactivarse  Código PIN Función pasillo - Desactiva la posibilidad de apagar la iluminación mediante pulsador El número máximo de componentes DALI puede determinarse de manera rápida y segura utilizando el planificador de líneas DALI online de B.E.G. El software es compatible con la primera generación (excepto DSI, doble bloqueo y función pasillo) Valores por defecto preconfigurados: temporización apagado 10 min. y 500 Lux de nivel lumínico Incluye muelle de resorte premontado con alivio de tensión y tapa de protección de contactos para montaje empotrado en el techo Accesorio para montaje en superficie disponible opcionalmente
Accesorios para montaje mural (opcionales) Otros accesorios en diferentes colores (opcionales)  Tensión de alimentación: 230 V AC +/-10% 50 Hz Dimensiones: Ø 106 x 95 mm Consumo típico: aprox. 2 W Modelos Esclavos: máx. 8 Área de detección: horizontal 360°  (Montaje en techo)Alcance: máx. Ø 24 m transversal, máx. Ø 8 m frontal, máx. Ø 6.4 m Actividad sedentaria Área de cobertura (movimiento transversal): 450 m² / 2.5 m Altura de montaje Altura de montaje min./máx./recomendada: 2 m / 10 m / 2.5 m Grado de protección/Clase: IP20  / Clase II Resistencia a impactos: IK04 Temperatura ambiental: -25 °C a +50 °C Carcasa: Policarbonato de alta calidad Color de material: blanco mate, similar RAL9010  Canal 1 (control de iluminación) Salida DALI: 80 mA (garantizado), 125 mA (máx.), Mecanismo de apagado Actuadores soportados: DT0, DT5, DT6, DT7 Dispositivos de control soportados: - (Master único)
Temporización de apagado: 1 min - 150 min Luz de orientación 10 - 30 % / OFF / 5 min - 60 min / 8 Nivel de luminosidad deseado: 10 - 2500 Lux  Medición de luz mixta (natural+artificial)</t>
  </si>
  <si>
    <t>E210</t>
  </si>
  <si>
    <t>7.010</t>
  </si>
  <si>
    <t>Modelo Esclavo especial para pasillos Para la ampliación del área de detección de un modelo Master En caso de detectar movimiento en la zona, el modelo Esclavo envía una señal al detector Master, que es el que conecta la iluminación en función del nivel de luz ambiental existente Compatible con todos los detectores Master a 230V. Por favor consulte el modelo Master para ver las excepciones Las flechas permiten orientar correctamente el detector Tensión de alimentación: 110 - 240 V AC 50 / 60 Hz Dimensiones: FT= Ø 97 x 103 mm Consumo típico: aprox. 0.2 W  Área de detección: horizontal 360°  (Montaje en techo) Alcance: máx. Ø 40 m transversal, máx. Ø 20 m frontal Área de cobertura (movimiento transversal): 250 m² / 2.5 m Altura de montaje Altura de montaje min./máx./recomendada: 2.4 m / 2.6 m / 2.5 m Grado de protección/Clase: FT= IP20  / Clase IIResistencia a impactos: IK04 Temperatura ambiental: -25 °C a +50 °C Carcasa: Policarbonato de alta calidad Color de material: blanco mate, similar RAL9010 Intervalo entre impulsos: 2 o 9 s</t>
  </si>
  <si>
    <t>E211</t>
  </si>
  <si>
    <t>7.011</t>
  </si>
  <si>
    <t>Lente para detectores especiales para pasillos PD4N Tipo A Lente de recambio para asegurar la máxima detección en pasillos Por favor verifique la compatibilidad de los accesorios en la descripción de los productos principales Área de detección: horizontal 360°  (Montaje en techo) Alcance: máx. Ø 40 m transversal, máx. Ø 20 m frontal Área de cobertura (movimiento transvers al): 250 m² / 2.5 m Altura de montaje Altura de montaje min./máx./recomendada: 2.4 m / 2.6 m / 2.5 m Resistencia a impactos: IK04 Carcasa: Policarbonato de alta calidad Color de material: blanco, similar RAL9010</t>
  </si>
  <si>
    <t>E212</t>
  </si>
  <si>
    <t>7.012</t>
  </si>
  <si>
    <t>Detector de movimiento de techo programable a distancia con sensor acústico integrado Un canal para conmutar la iluminación Conmutación con paso por cero Sistema óptico de última generación que detecta hasta al más pequeño movimiento Funciones adicionales programables mediante mando a distancia (opcional) Tensión de alimentación: 110 - 240 V AC 50 / 60 Hz Dimensiones: FT= Ø 83 x 81 mm Consumo típico: aprox. 0.5 W Área de detección: horizontal 360°  (Montaje en techo) Alcance: máx. Ø 10 m transversal, máx. Ø 6 m frontal, máx. Ø 4 m Actividad sedentaria Área de cobertura (movimiento transversal): 78 m² / 2.5 m Altura de montaje Altura de montaje min./máx./recomendada: 2 m / 5 m / 2.5 m Grado de protección/Clase: FT= IP23  / Clase II Resistencia a impactos: IK04 Temperatura ambiental: -25 °C a +50 °C Carcasa: Policarbonato de alta calidad Color de material: blanco mate, similar RAL9010
 Canal 1 (control de iluminación) Potencia de conmutación: 2300 W, cos f = 1, 1150 VA, cos f = 0.5 , 300 W LED, Pico de arranque máx.  Ip (20 ms) = 165 A, Pico de arranque máx.  Ip (200 µs) = 800 A Tipo de contacto: 1x Contacto µ, contacto NA contacto previo de tungsteno Temporización de apagado: 30 s - 30 min, Impulso Umbral de conmutación: 10 - 2000 Lux</t>
  </si>
  <si>
    <t>E213</t>
  </si>
  <si>
    <t>7.013</t>
  </si>
  <si>
    <t>Suministro y montaje de luminaria de emergencia con autotest marca Celer 200 lm similar, encastrada en falso techo.
Se incluye el replanteo y montaje, conexionado, suministro e instalación de accesorios necesarios, cajas de registro, regletas de conexión, e hilo de cobre flexible (flexibilidad clase 5 según UNE21022, aislamiento a base de mezcla especial de poliolefinas tipo DIX3, cubierta termoplástica tipo 21, H07Z1-K 750V unipolar de 3x1,5mm2 de sección, libre de halógenos, nula emisión de gases corrosivos, no propagación de la llama, baja emisión de humos y reducida toxicidad, según UNE 21.123-4, tendido en canalización bajo tubo de PVC corrugado de M 20/gp5, incluido en el precio ofertado).
Se oferta la partida totalmente terminada, instalada y funcionando, incluidos medios auxiliares, pequeño material, limpieza del tajo y transporte de escombros sobrantes a contenedor en la propia obra (p.p. de contenedor y transporte a vertedero medido en capítulo de gestión de residuos).
----------
Características técnicas de la luminaria:
Luminaria de emergencia con autotest
Flujo luminoso : 229 lm
Autonomia :1h 
Clase II
Protección IP65 e IK07. 
Para funcionamiento Permante o No Permanente (mediante accesorio puente incluido). 
Dimensiones: 262x98x38mm.
----------
El precio unitario de cada luminaria incluye p.p de tubo corrugado (5mL) y de cableado 3x1,5mm2 (15 mL)</t>
  </si>
  <si>
    <t>E214</t>
  </si>
  <si>
    <t>7.014</t>
  </si>
  <si>
    <t>Suministro y montaje de luminaria de emergencia con autotest marca Celer 110 lm similar, encastrada en falso techo.
Se incluye el replanteo y montaje, conexionado, suministro e instalación de accesorios necesarios, cajas de registro, regletas de conexión, e hilo de cobre flexible (flexibilidad clase 5 según UNE21022, aislamiento a base de mezcla especial de poliolefinas tipo DIX3, cubierta termoplástica tipo 21, H07Z1-K 750V unipolar de 3x1,5mm2 de sección, libre de halógenos, nula emisión de gases corrosivos, no propagación de la llama, baja emisión de humos y reducida toxicidad, según UNE 21.123-4, tendido en canalización bajo tubo de PVC corrugado de M 20/gp5, incluido en el precio ofertado).
Se oferta la partida totalmente terminada, instalada y funcionando, incluidos medios auxiliares, pequeño material, limpieza del tajo y transporte de escombros sobrantes a contenedor en la propia obra (p.p. de contenedor y transporte a vertedero medido en capítulo de gestión de residuos).
----------
Características técnicas de la luminaria:
Luminaria de emergencia con autotest
Flujo luminoso : 143 lm
Autonomia :1h 
Clase II
Protección IP65 e IK07. 
Para funcionamiento Permante o No Permanente (mediante accesorio puente incluido). 
Dimensiones: 262x98x38mm.
----------
El precio unitario de cada luminaria incluye p.p de tubo corrugado (5mL) y de cableado 3x1,5mm2 (15 mL)</t>
  </si>
  <si>
    <t>E215</t>
  </si>
  <si>
    <t>7.015</t>
  </si>
  <si>
    <t>Suministro e instalación de interruptor regulable electrónico 230V DALI compatible con las luminarias led con driver DALI, incluida caja registro, interruptor regulable IO Dali, y tecla-pulsador para encender / apagar / regular la intensidad de las luminarias, instalado en pared.
Se oferta mecanismo Jung-LS990 o similar, completo (caja, tecla, marco, etc), en color a elegir por la DF en obra.
Se incluye el replanteo y montaje, conexionado, suministro e instalación de cajas de registro, regletas de conexión, e hilo de cobre flexible (flexibilidad clase 5 según UNE21022, aislamiento a base de mezcla especial de poliolefinas tipo DIX3, cubierta termoplástica tipo 21, H07Z1-K 750V unipolar de 3x1,5mm2 de sección, libre de halógenos, nula emisión de gases corrosivos, no propagación de la llama, baja emisión de humos y reducida toxicidad, según UNE 21.123-4, tendido en canalización bajo tubo de PVC corrugado de M 20/gp5, incluido en el precio ofertado).
Se oferta la partida totalmente terminada, instalada y funcionando, incluidos medios auxiliares, pequeño material, limpieza del tajo y transporte de escombros sobrantes a contenedor en la propia obra (p.p. de contenedor y transporte a vertedero medido en capítulo de gestión de residuos).
----------
El precio unitario de cada mecanismo incluye p.p de tubo corrugado (10mL), de cableado 3x1,5mm2 (20 mL) y de cableado bus 2x1,5mm2 (10 mL)</t>
  </si>
  <si>
    <t>E216</t>
  </si>
  <si>
    <t>7.016</t>
  </si>
  <si>
    <t>Suministro e instalación de interruptor sencillo (1 tecla), incluida caja registro, mecanismo y tecla, instalado en pared.
Se oferta mecanismo Jung-LS990 o similar, completo (caja, tecla, marco, etc), en color a elegir por la DF en obra.
Se incluye el replanteo y montaje, conexionado, suministro e instalación de cajas de registro, regletas de conexión, e hilo de cobre flexible (flexibilidad clase 5 según UNE21022, aislamiento a base de mezcla especial de poliolefinas tipo DIX3, cubierta termoplástica tipo 21, H07Z1-K 750V unipolar de 3x1,5mm2 de sección, libre de halógenos, nula emisión de gases corrosivos, no propagación de la llama, baja emisión de humos y reducida toxicidad, según UNE 21.123-4, tendido en canalización bajo tubo de PVC corrugado de M 20/gp5, incluido en el precio ofertado).
Se oferta la partida totalmente terminada, instalada y funcionando, incluidos medios auxiliares, pequeño material, limpieza del tajo y transporte de escombros sobrantes a contenedor en la propia obra (p.p. de contenedor y transporte a vertedero medido en capítulo de gestión de residuos).
----------
El precio unitario de cada mecanismo incluye p.p de tubo corrugado (10mL) y de cableado 3x1,5mm2 (20 mL)</t>
  </si>
  <si>
    <t>E217</t>
  </si>
  <si>
    <t>7.017</t>
  </si>
  <si>
    <t>Suministro e instalación de interruptor conmutado (1 tecla), incluida caja registro, mecanismo y tecla, instalado en pared.
Se oferta mecanismo Jung-LS990 o similar, completo (caja, tecla, marco, etc), en color a elegir por la DF en obra.
Se incluye el replanteo y montaje, conexionado, suministro e instalación de cajas de registro, regletas de conexión, e hilo de cobre flexible (flexibilidad clase 5 según UNE21022, aislamiento a base de mezcla especial de poliolefinas tipo DIX3, cubierta termoplástica tipo 21, H07Z1-K 750V unipolar de 3x1,5mm2 de sección, libre de halógenos, nula emisión de gases corrosivos, no propagación de la llama, baja emisión de humos y reducida toxicidad, según UNE 21.123-4, tendido en canalización bajo tubo de PVC corrugado de M 20/gp5, incluido en el precio ofertado).
Se oferta la partida totalmente terminada, instalada y funcionando, incluidos medios auxiliares, pequeño material, limpieza del tajo y transporte de escombros sobrantes a contenedor en la propia obra (p.p. de contenedor y transporte a vertedero medido en capítulo de gestión de residuos).
----------
El precio unitario de cada mecanismo incluye p.p de tubo corrugado (10mL) y de cableado 3x1,5mm2 (20 mL)</t>
  </si>
  <si>
    <t xml:space="preserve">TOTAL CAPÍTULO E2 ALUMBRADO. . . . . . . . . . . . . . . </t>
  </si>
  <si>
    <t>CAPÍTULO PT   PUESTOS TRABAJO</t>
  </si>
  <si>
    <t>PT1</t>
  </si>
  <si>
    <t>8.001</t>
  </si>
  <si>
    <t>Suministro y montaje de caja para empotrar en pared para 4 módulos dobles, Simon 500 cima o similar, incluyendo caja de empotrar, marco, bases y separador energía-datos, de color a elegir por la DF en obra y formada por 6 tomas schuko (2 rojo + 4 blanco) 2P+TT 16A  con led y obturador para red, y 2 placas de 2 conectores RJ45, incluyendo una toma de cada tipo con conectores y tapas, precableada en fábrica.
Se incluye el replanteo y montaje de la base, así como el conexionado, suministro e instalación de hilo de cobre flexible (flexibilidad clase 5 según UNE21022, aislamiento a base de mezcla especial de poliolefinas tipo DIX3, cubierta termoplástica tipo 21, RZ1-K 0,6/1KV multipolar de 3x2,5mm2 de sección, libre de halógenos, nula emisión de gases corrosivos, no propagación de la llama, baja emisión de humos y reducida toxicidad, según UNE 21.123-4, tendido en canalización bajo tubo de PVC corrugado de M 20/gp5, incluido en el precio ofertado).
Se oferta la partida totalmente terminada, instalada y funcionando, incluidos medios auxiliares, pequeño material, limpieza del tajo y transporte de escombros sobrantes a contenedor en la propia obra (p.p. de contenedor y transporte a vertedero).
----------
El precio unitario de cada base incluye p.p de tubo corrugado (40mL) y de cableado 3x2,5mm2 (20mL para enchufes blancos y 20mL para enchufes rojos, por cada puesto de trabajo).
En estas bases dobles (para 2 puestos de trabajo): 40mL de tubo + 80mL de cable</t>
  </si>
  <si>
    <t>PT2</t>
  </si>
  <si>
    <t>8.002</t>
  </si>
  <si>
    <t>Suministro y montaje de caja para empotrar en pared para 4 módulos, Simon 500 cima o similar, incluyendo caja de empotrar, marco, bases y separador energía-datos, de color a elegir por la DF en obra y formada por 3 tomas schuko (1 rojo + 2 blanco) 2P+TT 16A  con led y obturador para red, y 1 placa de 2 conectores RJ45, incluyendo una toma de cada tipo con conectores y tapas, precableada en fábrica.
Se incluye el replanteo y montaje de la base, así como el conexionado, suministro e instalación de hilo de cobre flexible (flexibilidad clase 5 según UNE21022, aislamiento a base de mezcla especial de poliolefinas tipo DIX3, cubierta termoplástica tipo 21, RZ1-K 0,6/1KV multipolar de 3x2,5mm2 de sección, libre de halógenos, nula emisión de gases corrosivos, no propagación de la llama, baja emisión de humos y reducida toxicidad, según UNE 21.123-4, tendido en canalización bajo tubo de PVC corrugado de M 20/gp5, incluido en el precio ofertado).
Se oferta la partida totalmente terminada, instalada y funcionando, incluidos medios auxiliares, pequeño material, limpieza del tajo y transporte de escombros sobrantes a contenedor en la propia obra (p.p. de contenedor y transporte a vertedero).
----------
El precio unitario de cada base incluye p.p de tubo corrugado (40mL) y de cableado 3x2,5mm2 (20mL para enchufes blancos y 20mL para enchufes rojos, por cada puesto de trabajo).
En estas bases sencillas (para 1 puesto): 40mL de tubo + 40mL de cable</t>
  </si>
  <si>
    <t>PT3</t>
  </si>
  <si>
    <t>8.003</t>
  </si>
  <si>
    <t>PT4</t>
  </si>
  <si>
    <t>8.004</t>
  </si>
  <si>
    <t>PT5</t>
  </si>
  <si>
    <t>8.005</t>
  </si>
  <si>
    <t>Suministro e instalación de base enchufe Schuko Jung-LS990 o similar, completo (caja, enchufe, marco, etc), con toma de tierra lateral, en color a elegir por la DF.
Se incluye el replanteo y montaje, así como el conexionado, suministro e instalación de hilo de cobre flexible (flexibilidad clase 5 según UNE21022, aislamiento a base de mezcla especial de poliolefinas tipo DIX3, cubierta termoplástica tipo 21, RZ1-K 0,6/1KV multipolar de 3x2,5mm2 de sección, libre de halógenos, nula emisión de gases corrosivos, no propagación de la llama, baja emisión de humos y reducida toxicidad, según UNE 21.123-4, tendido en canalización bajo tubo de PVC corrugado de M 20/gp5, incluido en el precio ofertado).
Se oferta la partida totalmente terminada, instalada y funcionando, incluidos medios auxiliares, pequeño material, limpieza del tajo y transporte de escombros sobrantes a contenedor en la propia obra (p.p. de contenedor y transporte a vertedero).
----------
El precio unitario de cada enchufe incluye p.p de tubo corrugado (15mL) y de cableado 3x2,5mm2 (45mL)</t>
  </si>
  <si>
    <t>PT6</t>
  </si>
  <si>
    <t>8.006</t>
  </si>
  <si>
    <t>Suministro e instalación de base cuadruple de enchufe Schuko Jung-LS990 o similar, completo (caja, enchufe, marco, etc), con toma de tierra lateral, en color a elegir por la DF.
Se incluye el replanteo y montaje, así como el conexionado, suministro e instalación de hilo de cobre flexible (flexibilidad clase 5 según UNE21022, aislamiento a base de mezcla especial de poliolefinas tipo DIX3, cubierta termoplástica tipo 21, RZ1-K 0,6/1KV multipolar de 3x2,5mm2 de sección, libre de halógenos, nula emisión de gases corrosivos, no propagación de la llama, baja emisión de humos y reducida toxicidad, según UNE 21.123-4, tendido en canalización bajo tubo de PVC corrugado de M 20/gp5, incluido en el precio ofertado).
Se oferta la partida totalmente terminada, instalada y funcionando, incluidos medios auxiliares, pequeño material, limpieza del tajo y transporte de escombros sobrantes a contenedor en la propia obra (p.p. de contenedor y transporte a vertedero).
----------
El precio unitario de cada enchufe incluye p.p de tubo corrugado (15mL) y de cableado 3x2,5mm2 (50mL)</t>
  </si>
  <si>
    <t>PT7</t>
  </si>
  <si>
    <t>8.007</t>
  </si>
  <si>
    <t>Suministro e instalación de indicador óptico acústico en aseo de minusválidos.
Se incluye el replanteo y montaje, conexionado, suministro e instalación de cajas de registro, regletas de conexión, e hilo de cobre flexible (flexibilidad clase 5 según UNE21022, aislamiento a base de mezcla especial de poliolefinas tipo DIX3, cubierta termoplástica tipo 21, H07Z1-K 750V unipolar de 3x1,5mm2 de sección, libre de halógenos, nula emisión de gases corrosivos, no propagación de la llama, baja emisión de humos y reducida toxicidad, según UNE 21.123-4, tendido en canalización bajo tubo de PVC corrugado de M 20/gp5, incluido en el precio ofertado).
Se oferta la partida totalmente terminada, instalada y funcionando, incluidos medios auxiliares, pequeño material, limpieza del tajo y transporte de escombros sobrantes a contenedor en la propia obra (p.p. de contenedor y transporte a vertedero).
----------
El precio unitario incluye p.p de tubo corrugado (10mL) y de cableado 3x1,5mm2 (20 mL)</t>
  </si>
  <si>
    <t xml:space="preserve">TOTAL CAPÍTULO PT PUESTOS TRABAJO. . . . . . . . . . . . . . . </t>
  </si>
  <si>
    <t>CAPÍTULO D1   DATOS</t>
  </si>
  <si>
    <t>D1.01</t>
  </si>
  <si>
    <t>9.001</t>
  </si>
  <si>
    <t>Suministro e instalación de  cable rígido U/UTP de 4 pares de cobre, categoría 6A, con conductor unifilar de cobre, aislamiento de polietileno y vaina exterior de PVC de 6,2 mm de diámetro. Incluso p/p de accesorios y elementos de sujeción. Totalmente montado, conexionado y probado. Precio de metro lineal.
En pared ira dentro de canaleta de 2 vias (medicion en partida aparte) y en falso techo ira por rejiband (medido en partida aparte) Incluso pp de conectores RJ-45 para conectar en RACK existente de primaria y conecionado en cajas cima de consultas.
Incluso pp. accesorios, elementos de sujeción y medidas auxiliares.</t>
  </si>
  <si>
    <t>D1.02</t>
  </si>
  <si>
    <t>9.002</t>
  </si>
  <si>
    <t>Conexionado de instalacion de cableado UTP cat. 6 existente en zona izquierda a nuevas cajas de puestos de trabajo 
Se oferta la partida completa incluyendo comprobación de conexionado desde el RACK existente al puesto de trabajo correspondiente
Criterio de medición de proyecto: ud = punto de conexion cable con caja PT</t>
  </si>
  <si>
    <t xml:space="preserve">TOTAL CAPÍTULO D1 DATOS. . . . . . . . . . . . . . . </t>
  </si>
  <si>
    <t>CAPÍTULO L1   DOCUMENTACIÓN, LICENCIAS, LEGALIZACIONES</t>
  </si>
  <si>
    <t>L101</t>
  </si>
  <si>
    <t>10.001</t>
  </si>
  <si>
    <t>Todos los gastos generados por la consecución de las licencias y tasas necesarias para poder realizar las obras (entre otras, licencia de obra, tasas de ICIO, obra en vía pública, ocupación de ésta, etc), incluida toda la documentación que sea necesaria para este propósito, correrán a cargo del contratista dado que el coste se considera incluido en los Gastos Generales del Presupuesto</t>
  </si>
  <si>
    <t>L102</t>
  </si>
  <si>
    <t>10.002</t>
  </si>
  <si>
    <t>Legalización de la instalación incluyendo la documentación necesaria, tramitación en organismo de control y pago de tasas y tarifas oficiales.
Documentación necesaria para proceder a la recepción provisional por parte de la D.F. así como la aprobación de las certificaciones. Todo ello de acuerdo con pliego de condiciones generales e instrucciones de la D.F., incluyendo:
-Proyecto Tecnico firmado por Ingeniero cualificado
-Planos as built de la instalación ejecutada (formato PDF y formato CAD) .
-Manuales de equipos instalados.
-Certificados de material.
-Puntos de verificación, pruebas y control cumplimentados.
-Listado de repuestos.
-Certificado de Instalación Eléctrica de Baja Tensión firmado por instalador autorizado.
-Pruebas: según lo marcado en el REBT
-Pago de tasas de la DGM y tarifas de EICI</t>
  </si>
  <si>
    <t>L103</t>
  </si>
  <si>
    <t>10.003</t>
  </si>
  <si>
    <t>Documentación necesaria para proceder a la recepción provisional por parte de la D.F. así como la aprobación de las certificaciones. Todo ello de acuerdo con pliego de condiciones generales e instrucciones de la D.F., incluyendo:
-Planos as built de la instalación ejecutada (formato PDF y formato CAD) .
-Manuales de equipos instalados y manual de instalación del sistema
-Manual de uso y mantenimiento
-Certificados de fabricante de los equipos
Esta partida hasta este punto correrá a cargo del contratista, dado que el coste se considera incluido en los Gastos Generales del Presupuesto</t>
  </si>
  <si>
    <t>L104</t>
  </si>
  <si>
    <t>10.004</t>
  </si>
  <si>
    <t>Pruebas y certificación cable UTP:
-Pruebas y Certificación de cableado estructurado categoria 6A por empresa homologada de cableado nuevo
-Pruebas y Certificación de cableado estructurado categoria 6 por empresa homologada de cableado existente</t>
  </si>
  <si>
    <t xml:space="preserve">TOTAL CAPÍTULO L1 DOCUMENTACIÓN, LICENCIAS, LEGALIZACIONES. . . . . . . . . . . . . . . </t>
  </si>
  <si>
    <t>CAPÍTULO B0   SEGURIDAD Y SALUD</t>
  </si>
  <si>
    <t>SUBCAPÍTULO YF Formación</t>
  </si>
  <si>
    <t>YFX010</t>
  </si>
  <si>
    <t>11.001</t>
  </si>
  <si>
    <t>Formación del personal, necesaria para el cumplimiento de la normativa vigente en materia de Seguridad y Salud en el Trabajo.
Criterio de valoración económica: El precio incluye las reuniones del Comité de Seguridad y Salud en el Trabajo.
Incluye: Nada.
Criterio de medición de proyecto: Número de unidades previstas, según Estudio o Estudio Básico de Seguridad y Salud.
Criterio de medición de obra: Se medirá el número de unidades realmente realizadas según especificaciones de Estudio o Estudio Básico de Seguridad y Salud.</t>
  </si>
  <si>
    <t>TOTAL SUBCAPÍTULO YF . . . . . . . . . . . . . . . . . . . . .</t>
  </si>
  <si>
    <t>SUBCAPÍTULO YC Sistemas de protección colectiva</t>
  </si>
  <si>
    <t>YCX010</t>
  </si>
  <si>
    <t>11.002</t>
  </si>
  <si>
    <t>Conjunto de sistemas de protección colectiva, necesarios para el cumplimiento de la normativa vigente en materia de Seguridad y Salud en el Trabajo. Incluso mantenimiento en condiciones seguras durante todo el periodo de tiempo que se requiera, reparación o reposición y transporte hasta el lugar de almacenaje o retirada a contenedor.
Incluye: Nada.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</si>
  <si>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B01.03</t>
  </si>
  <si>
    <t>11.003</t>
  </si>
  <si>
    <t>Placa señalización-información en PVC serigrafiado de 50x30 cm., fijada mecánicamente, amortizable en 3 usos, incluso colocación y desmontaje. s/ R.D. 485/97.</t>
  </si>
  <si>
    <t>TOTAL SUBCAPÍTULO YC . . . . . . . . . . . . . . . . . . . . .</t>
  </si>
  <si>
    <t>SUBCAPÍTULO YI Equipos de protección individual</t>
  </si>
  <si>
    <t>YIC010</t>
  </si>
  <si>
    <t>11.004</t>
  </si>
  <si>
    <t>Casco aislante eléctrico, destinado a proteger al usuario frente a choques eléctricos mediante la prevención del paso de una corriente a través del cuerpo entrando por la cabeza, amortizable en 10 usos.
Incluye: Nada.
Criterio de medición de proyecto: Número de unidades previstas, según Estudio o Estudio Básico de Seguridad y Salud.
Criterio de medición de obra: Se medirá el número de unidades realmente suministradas según especificaciones de Estudio o Estudio Básico de Seguridad y Salud.</t>
  </si>
  <si>
    <t>YIJ010</t>
  </si>
  <si>
    <t>11.005</t>
  </si>
  <si>
    <t>Gafas de protección con montura universal, de uso básico, con dos oculares integrados en una montura de gafa convencional con protección lateral, amortizable en 5 usos.
Incluye: Nada.
Criterio de medición de proyecto: Número de unidades previstas, según Estudio o Estudio Básico de Seguridad y Salud.
Criterio de medición de obra: Se medirá el número de unidades realmente suministradas según especificaciones de Estudio o Estudio Básico de Seguridad y Salud.</t>
  </si>
  <si>
    <t>YIM010</t>
  </si>
  <si>
    <t>11.006</t>
  </si>
  <si>
    <t>Par de guantes para trabajos eléctricos, de baja tensión, amortizable en 4 usos.
Incluye: Nada.
Criterio de medición de proyecto: Número de unidades previstas, según Estudio o Estudio Básico de Seguridad y Salud.
Criterio de medición de obra: Se medirá el número de unidades realmente suministradas según especificaciones de Estudio o Estudio Básico de Seguridad y Salud.</t>
  </si>
  <si>
    <t>YIM010b</t>
  </si>
  <si>
    <t>11.007</t>
  </si>
  <si>
    <t>Par de guantes contra riesgos mecánicos, de algodón con refuerzo de serraje vacuno en la palma, resistente a la abrasión, al corte por cuchilla, al rasgado y a la perforación, amortizable en 4 usos.
Incluye: Nada.
Criterio de medición de proyecto: Número de unidades previstas, según Estudio o Estudio Básico de Seguridad y Salud.
Criterio de medición de obra: Se medirá el número de unidades realmente suministradas según especificaciones de Estudio o Estudio Básico de Seguridad y Salud.</t>
  </si>
  <si>
    <t>YIO020</t>
  </si>
  <si>
    <t>11.008</t>
  </si>
  <si>
    <t>Juego de tapones desechables, moldeables, de espuma de poliuretano antialérgica, con atenuación acústica de 31 dB, amortizable en 1 uso.
Incluye: Nada.
Criterio de medición de proyecto: Número de unidades previstas, según Estudio o Estudio Básico de Seguridad y Salud.
Criterio de medición de obra: Se medirá el número de unidades realmente suministradas según especificaciones de Estudio o Estudio Básico de Seguridad y Salud.</t>
  </si>
  <si>
    <t>YIP010</t>
  </si>
  <si>
    <t>11.009</t>
  </si>
  <si>
    <t>Par de zapatos de seguridad, con puntera resistente a un impacto de hasta 200 J y a una compresión de hasta 15 kN, de tipo antiestático, con resistencia al deslizamiento, con código de designación SB, amortizable en 2 usos.
Incluye: Nada.
Criterio de medición de proyecto: Número de unidades previstas, según Estudio o Estudio Básico de Seguridad y Salud.
Criterio de medición de obra: Se medirá el número de unidades realmente suministradas según especificaciones de Estudio o Estudio Básico de Seguridad y Salud.</t>
  </si>
  <si>
    <t>YIU031</t>
  </si>
  <si>
    <t>11.010</t>
  </si>
  <si>
    <t>Pantalón de protección para trabajos en instalaciones de baja tensión, para prevenir frente al riesgo de paso de una corriente peligrosa a través del cuerpo humano, amortizable en 5 usos.
Incluye: Nada.
Criterio de medición de proyecto: Número de unidades previstas, según Estudio o Estudio Básico de Seguridad y Salud.
Criterio de medición de obra: Se medirá el número de unidades realmente suministradas según especificaciones de Estudio o Estudio Básico de Seguridad y Salud.</t>
  </si>
  <si>
    <t>YIU030</t>
  </si>
  <si>
    <t>11.011</t>
  </si>
  <si>
    <t>Peto de alta visibilidad, de material reflectante, encargado de aumentar la visibilidad del usuario cuando la única luz existente proviene de los faros de vehículos, amortizable en 5 usos.
Incluye: Nada.
Criterio de medición de proyecto: Número de unidades previstas, según Estudio o Estudio Básico de Seguridad y Salud.
Criterio de medición de obra: Se medirá el número de unidades realmente suministradas según especificaciones de Estudio o Estudio Básico de Seguridad y Salud.</t>
  </si>
  <si>
    <t>YIU040</t>
  </si>
  <si>
    <t>11.012</t>
  </si>
  <si>
    <t>Cinturón con bolsa de varios compartimentos para herramientas, amortizable en 10 usos.
Incluye: Nada.
Criterio de medición de proyecto: Número de unidades previstas, según Estudio o Estudio Básico de Seguridad y Salud.
Criterio de medición de obra: Se medirá el número de unidades realmente suministradas según especificaciones de Estudio o Estudio Básico de Seguridad y Salud.</t>
  </si>
  <si>
    <t>TOTAL SUBCAPÍTULO YI . . . . . . . . . . . . . . . . . . . . .</t>
  </si>
  <si>
    <t>SUBCAPÍTULO YM Medicina preventiva y primeros auxilios</t>
  </si>
  <si>
    <t>YMX010b</t>
  </si>
  <si>
    <t>11.013</t>
  </si>
  <si>
    <t>Medicina preventiva y primeros auxilios, necesarios para el cumplimiento de la normativa vigente en materia de Seguridad y Salud en el Trabajo.
Criterio de valoración económica: El precio incluye la reposición del material.
Incluye: Nada.
Criterio de medición de proyecto: Número de unidades previstas, según Estudio o Estudio Básico de Seguridad y Salud.
Criterio de medición de obra: Se medirá el número de unidades realmente realizadas según especificaciones de Estudio o Estudio Básico de Seguridad y Salud.</t>
  </si>
  <si>
    <t>TOTAL SUBCAPÍTULO YM . . . . . . . . . . . . . . . . . . . . .</t>
  </si>
  <si>
    <t>SUBCAPÍTULO YP Instalaciones provisionales de higiene y bienestar</t>
  </si>
  <si>
    <t>TOTAL SUBCAPÍTULO YP . . . . . . . . . . . . . . . . . . . . .</t>
  </si>
  <si>
    <t xml:space="preserve">TOTAL CAPÍTULO B0 SEGURIDAD Y SALUD. . . . . . . . . . . . . . . </t>
  </si>
  <si>
    <t>CAPÍTULO B1   CONTROL DE CALIDAD</t>
  </si>
  <si>
    <t>B101</t>
  </si>
  <si>
    <t>12.001</t>
  </si>
  <si>
    <t>ud. Control de ejecución  los cuadros secundarios  de la instalación eléctrica,  (cuadros de planta, servicios comunes, ascensores, climatización....etc), materializada en visitas periódicas con informe pormenorizado (dentro del realizado de forma independiente para la instalación eléctrica)   en los que se indicará lo siguiente: 1) Reglamentación aplicada. 2) Estado de las obras. 3) Resultados obtenidos (cumplimiento de las normas de aplicación y especificaciones del proyecto) con información escrita y  fotográfica, incidiendo principalmente en los siguientes aspectos: - Conexionado de las líneas a los elementos de protección. - Trazado correcto del cableado.  - Recubrimiento de todas las partes activas. - Etiquetado. 4) Conclusiones. 5) Seguimiento de las deficiencias observadas en visitas anteriores. Resolución de las mismas. (precio por ud de cuadro).</t>
  </si>
  <si>
    <t>B102</t>
  </si>
  <si>
    <t>12.002</t>
  </si>
  <si>
    <t>ud. Prueba de servicio de la instalación eléctrica de un edificio de pública concurrencia (oficinas, administrativo, colegio, hospital, etc...) de 10.000 m² de superficie construida sobre rasante, consistente en: 1) SUBVESTACIÓN DE TRANSFORMACIÓN: Verificación de certificaciones de prueba de calidad de aparellaje, aisladores, transformaciones, etc...; Medida de puesta a tierra de la instalación, según MIE-RAT 13; Comprobación de funcionamiento de interruptores, seccionadores, e instalaciónes de seguridad; Inspección de la canalización de la línea de acometida en alta; Inspección de la canalización de la línea de acometida en alta.(Aislamientos, pasamuros, separación entre fases, separación fase tierra); Medida de tensión de salida entre fases y fase-neutro. 2) BAJA TENSIÓN Y ALUMBRADO: Comprobación de las instalaciónes de acometida de acuerdo al R.E.B.T (interruptor y cuadro general); Medida de resistencia de puesta a tierra (por unidad en cuadro o báculo), según UNE 20.098; Medida de tensión en cuadro secundario o cuadro general entre fase y fases-neutro (por cuadro); comprobación del equilibrado de fases; Verificación de tiempo de disparo y sensibilidad de interruptores diferenciales (por interruptor) UNE 20-383-85; Verificación de interruptores de protección (por interruptor); Determinación de caída de tensión (por circuito) REBT MIBT 017; Medida de aislamiento entre conductores activos y tierra, según MIBT 017, por circuito; Medida del factor de potencia a la entrada de cuadro (por circuito); Funcionamiento total de la instalación en carga con comprobación del calentamiento en los cuadros y líneas; 3) OTRAS COMPROBACIONES: Medida de la resistencia del aislamiento; comprobación de la continuidad del circuito de protección;  medición de niveles de iluminación. Por último se comprobará la inexistencia de manchas de humedad en los aseos y locales anexos del edificio.</t>
  </si>
  <si>
    <t>B103</t>
  </si>
  <si>
    <t>12.003</t>
  </si>
  <si>
    <t>ud. Prueba de servicio del alumbrado de emergencia de la instalación eléctrica de un edificio de pública concurrencia (oficinas, administrativo, colegio, hospital, etc...), consistente en: Comprobación de la disponibilidad de fuente propia de alimentación de energía y de la canalización independiente de los conductores (por unidad de edificación); Comprobación  de funcionamiento automático de tiempo mínimo de suministro de energía de la fuente disponible (por unidad de edificación); Comprobación de la adecuada disposición de los punto de luz (por unidad de edificación); Medida de la intensidad luminosa por unidad de superficie (por unidad de edificación).</t>
  </si>
  <si>
    <t xml:space="preserve">TOTAL CAPÍTULO B1 CONTROL DE CALIDAD. . . . . . . . . . . . . . . </t>
  </si>
  <si>
    <t>CAPÍTULO B2   GESTIÓN DE RESIDUOS</t>
  </si>
  <si>
    <t>B2.01</t>
  </si>
  <si>
    <t>13.001</t>
  </si>
  <si>
    <t>Clasificación y recogida selectiva en obra de los diferentes residuos de construcción y demolición inertes (hormigones, morteros, piedras y áridos, ladrillos, azulejos, tejas...etc.), y no inertes (madera, vidrio y plástico), para poder considerarlos limpios en la planta de tratamiento, al entregarlos de forma separada y facilitando con ello su valorización, incluso carga a contenedor. 
Realizado todo ello por medios manuales. Según R.D. 105/2008 de 1 de Febrero.</t>
  </si>
  <si>
    <t>B2.02</t>
  </si>
  <si>
    <t>13.002</t>
  </si>
  <si>
    <t>Coste de gestión de residuos según aplicación CC.AA. de Madrid. (Costes administrativos, alquileres, portes, etc.)</t>
  </si>
  <si>
    <t xml:space="preserve">TOTAL CAPÍTULO B2 GESTIÓN DE RESIDUOS. . . . . . . . . . . . . . . </t>
  </si>
  <si>
    <t>pa RETIRADA INICIAL Y REPOSICION DE MUEBLES Y EQUIPOS</t>
  </si>
  <si>
    <t>pa RETIRADA A VERTEDERO ELEMENTOS VARIOS</t>
  </si>
  <si>
    <t>pa DEMOLICION CASETA PATIO</t>
  </si>
  <si>
    <t>pa VALLADO DE OBRA FASE 1+2 y DESMONTAJES</t>
  </si>
  <si>
    <t>pa COMPROBACIÓN INSTALACIONES EXISTENTE</t>
  </si>
  <si>
    <t>m2 LEVANTADO DE INSTALACIÓN EXISTENTE</t>
  </si>
  <si>
    <t>ud LEVANTADO DE LUMINARIAS</t>
  </si>
  <si>
    <t>pa DEMOLICIÓN PATINILLO</t>
  </si>
  <si>
    <t>m2 DEMOLICIÓN DE FALSOS TECHOS CONTINUOS</t>
  </si>
  <si>
    <t>m2 DEMOLICION DE FALSO TECHO REGISTRABLE</t>
  </si>
  <si>
    <t>m2 APERTURA Y TAPADO DE ROZAS</t>
  </si>
  <si>
    <t>m² DEMOLICIÓN ALICATADO MANUAL (plaqueta + mortero)</t>
  </si>
  <si>
    <t>m2 NUEVO FALSO TECHO DESMONTABLE</t>
  </si>
  <si>
    <t>m² PREPARACION PARED PARA POSTERIOR PINTADO</t>
  </si>
  <si>
    <t>m2 PINTURA PLÁSTICA MATE</t>
  </si>
  <si>
    <t>pa REVISION Y REFUERZO DE CONDUCTOS DE CLIMATIZACIÓN TRAS DESMONTAJE DE FALSO TECHO</t>
  </si>
  <si>
    <t>PA TAPADO HUECO SUELO CGBT</t>
  </si>
  <si>
    <t>PA AYUDAS ALBAÑILERÍA A OFICIOS</t>
  </si>
  <si>
    <t>m2 LIMPIEZA FINA</t>
  </si>
  <si>
    <t>PA DESMONTAJE DE GRUPO ELECTROGENO</t>
  </si>
  <si>
    <t>Ud GRUPO ELECTRÓGENO</t>
  </si>
  <si>
    <t>ud TOMA DE TIERRA INDEPENDIENTE CON PICA</t>
  </si>
  <si>
    <t>pa CONEXIONADO DE INSTALACIÓN DE GASOIL EXISTENTE A NUEVO GRUPO</t>
  </si>
  <si>
    <t>ud CUADRO PROTECCIONES BT</t>
  </si>
  <si>
    <t>ud CUADRO GENERAL DE BAJA TENSION  RED-GRUPO</t>
  </si>
  <si>
    <t>ud CUADRO GENERAL DE SAI</t>
  </si>
  <si>
    <t>ud SUBCUADRO SOTANO RED-GRUPO</t>
  </si>
  <si>
    <t>ud SUBCUADRO SOTANO SAI</t>
  </si>
  <si>
    <t>ud SUBCUADRO BAJA DERECHA RED-GRUPO</t>
  </si>
  <si>
    <t>ud SUBCUADRO BAJA DERECHA SAI</t>
  </si>
  <si>
    <t>ud SUBCUADRO BAJA IZQUIERDA RED-GRUPO</t>
  </si>
  <si>
    <t>ud SUBCUADRO BAJA IZQUIERDA SAI</t>
  </si>
  <si>
    <t>ud SUBCUADRO TERCERA</t>
  </si>
  <si>
    <t>ud SUBCUADRO TERCERA SAI</t>
  </si>
  <si>
    <t>ud SUBCUADRO ASCENSOR 1</t>
  </si>
  <si>
    <t>ud SUBCUADRO ASCENSOR 2</t>
  </si>
  <si>
    <t>ud MOIDIFICACIÓN SUBCUADROS PRIMERA</t>
  </si>
  <si>
    <t>m LINEA DE CT A CBT</t>
  </si>
  <si>
    <t>ml ALIMENT.ELEC.DIRECTA CGBT  2(4X240)mm2+ TT</t>
  </si>
  <si>
    <t>ml ALIMENT. ELEC. DIRECTA DESDE GE 2(4X40)mm2+TT (AS+)</t>
  </si>
  <si>
    <t>m ALIMENT. ELEC. DIRECTA DESDE CGBT  4X120mm2+TT</t>
  </si>
  <si>
    <t>mL ALIMENT.ELEC.DIRECTA DESDE CGBT 4x50mm2+TT</t>
  </si>
  <si>
    <t>mL ALIMENT.ELEC.DIRECTA DESDE CGBT 5x16mm2</t>
  </si>
  <si>
    <t>mL ALIMENT.ELEC.DIRECTA DESDE CGBT 5x10mm2</t>
  </si>
  <si>
    <t>mL ALIMENT.ELEC.DIRECTA  DESDE CGBT 5x6mm2</t>
  </si>
  <si>
    <t>mL ALIMENT.ELEC.DIRECTA DOTACIONES EXISTENTES 3x2,5mm2</t>
  </si>
  <si>
    <t>mL ALIMENT.ELEC.DIRECTA DOTACIONES EXISTENTES 3x1,5mm2</t>
  </si>
  <si>
    <t>ml ALIMENT. ELC. DIRECTA DOTACIONES EXISTENTES 3X2,5 mm2 AS+</t>
  </si>
  <si>
    <t>mL REJIBAND 100X300</t>
  </si>
  <si>
    <t>mL REJIBAND 35X300</t>
  </si>
  <si>
    <t>mL REJIBAND 35X150</t>
  </si>
  <si>
    <t>ML CANAL PROTECTORA PVC SUPERFICIE</t>
  </si>
  <si>
    <t>ML PUESTA A TIERRA BANDEJAS METALICAS Y TUBOS METALICOS</t>
  </si>
  <si>
    <t>ud CELER PANEL LED 60X60 32W 4000K 220V DALI 2 UGR&lt;19  NEXT C2 CELER</t>
  </si>
  <si>
    <t>ud CELER DOWNLIGHT ALUS CORTE Ø145 17W 2200LM 4000K IP44 BLANCO CELER</t>
  </si>
  <si>
    <t>ud CELER PLAFON REDONDO NEO 18W 4000K 1800LM IP44 CELER</t>
  </si>
  <si>
    <t>ud CELER EMPOTRABLE LED 8W 4000K REG IP65 BLANCO CELER</t>
  </si>
  <si>
    <t>ud CELER PANTALLA MONOBLOCK IP65 LED 36W 1200MM 4000K C2 CELER</t>
  </si>
  <si>
    <t>ud CELER PANEL LED 60X60 32W 4000K 220V 4000LM UGR&lt;19 NEXT C2 CELER</t>
  </si>
  <si>
    <t>ud DETECTOR SENSOR DALI DACO PD2N-DACO</t>
  </si>
  <si>
    <t>ud DETECTOR MOVIMIENTO PD3N-1C-FT MANDO</t>
  </si>
  <si>
    <t>ud BEG DET PRES TECHO EMP 24M/2,5M DALI PD4D-M-DACO BLANCO MATE</t>
  </si>
  <si>
    <t>ud BEG DET PRES TECHO EMP 40X24M/2,5 360° PD4-S-1C-C-FT MANDO</t>
  </si>
  <si>
    <t>ud BEG LENTE ESPECIAL PASILLOS PD4P TIPO A</t>
  </si>
  <si>
    <t>ud BEG DET MOV + SDO TECHO EMP Ø10M/2,5 360° PD3N1CFTMICRO MDO</t>
  </si>
  <si>
    <t>ud CELER EMERGENCIA LED 200LM 1H IP65 AUTOTEST NP/P CELER</t>
  </si>
  <si>
    <t>ud CELER EMERGENCIA LED 110LM 1H IP65 AUTOTEST NP/P CELER</t>
  </si>
  <si>
    <t>ud PULSADOR REGULABLE DALI (pared)</t>
  </si>
  <si>
    <t>ud INTERRUPTOR SENCILLO</t>
  </si>
  <si>
    <t>ud INTERRUPTOR CONMUTADO</t>
  </si>
  <si>
    <t>ud CAJA 2 PUESTOS 4RED+2SAI+2RJ45doble</t>
  </si>
  <si>
    <t>ud CAJA 1 PUESTO 2RED+1SAI+1RJ45doble</t>
  </si>
  <si>
    <t>ud CAJA 1 PUESTO 4 SAI+2RJ45doble</t>
  </si>
  <si>
    <t>ud CAJA 1 PUESTO 6SAI+2RJ45doble</t>
  </si>
  <si>
    <t>ud BASE ENCHUFE SCHUKO</t>
  </si>
  <si>
    <t>ud BASE ENCHUFE CUATRUPLE SCHUKO</t>
  </si>
  <si>
    <t>ud INDICADOR ÓPTICO-ACÚSTICO</t>
  </si>
  <si>
    <t>m NUEVO CABLEADO UTP Cat6A</t>
  </si>
  <si>
    <t>ud CONEXIONADO CABLEADO UTP EXISTENTE</t>
  </si>
  <si>
    <t>ud LICENCIAS A CARGO DEL CONTRATISTA</t>
  </si>
  <si>
    <t>ud LEGALIZACIÓN Y DOCUMENTACIÓN DE INSTALACIÓN DE BT</t>
  </si>
  <si>
    <t>ud DOCUMENTACIÓN Y PRUEBAS CABLE RED</t>
  </si>
  <si>
    <t>ud CERTIFICACIÓN CABLE UTP</t>
  </si>
  <si>
    <t>Ud Formación del personal.</t>
  </si>
  <si>
    <t>Ud Conjunto de sistemas de protección colectiva.</t>
  </si>
  <si>
    <t>ud PLACA SEÑALIZACIÓN RIESGO</t>
  </si>
  <si>
    <t>Ud Casco.</t>
  </si>
  <si>
    <t>Ud Protector ocular.</t>
  </si>
  <si>
    <t>Ud Par de guantes.</t>
  </si>
  <si>
    <t>Ud Juego de tapones.</t>
  </si>
  <si>
    <t>Ud Calzado de seguridad, protección y trabajo.</t>
  </si>
  <si>
    <t>Ud Ropa de protección para trabajos en instalaciones de baja tensión.</t>
  </si>
  <si>
    <t>Ud Ropa de protección de alta visibilidad.</t>
  </si>
  <si>
    <t>Ud Bolsa portaherramientas.</t>
  </si>
  <si>
    <t>Ud Medicina preventiva y primeros auxilios.</t>
  </si>
  <si>
    <t>ud CONTROL EJEC. CUADROS</t>
  </si>
  <si>
    <t>ud PRUEBA SERVICIO INST. ELÉCTRICA Y DATOS</t>
  </si>
  <si>
    <t>ud PRUEBA SERVICIO ALUMBRADO EMERGENCIA</t>
  </si>
  <si>
    <t>ud GESTION RESIDUOS TIPO II</t>
  </si>
  <si>
    <t>ud COSTES GESTIÓN DE RESIDUOS</t>
  </si>
  <si>
    <t>RESUMEN DEL PRESUPUESTO</t>
  </si>
  <si>
    <t>Capítulo</t>
  </si>
  <si>
    <t>Total €</t>
  </si>
  <si>
    <t>P1</t>
  </si>
  <si>
    <t>PREVIOS</t>
  </si>
  <si>
    <t>A1</t>
  </si>
  <si>
    <t>ALBAÑILERIA</t>
  </si>
  <si>
    <t>G1</t>
  </si>
  <si>
    <t>GRUPO ELECTROGENO</t>
  </si>
  <si>
    <t>C1</t>
  </si>
  <si>
    <t>CUADROS</t>
  </si>
  <si>
    <t>E1</t>
  </si>
  <si>
    <t>LINEAS</t>
  </si>
  <si>
    <t>E2</t>
  </si>
  <si>
    <t>ALUMBRADO</t>
  </si>
  <si>
    <t>PT</t>
  </si>
  <si>
    <t>PUESTOS TRABAJO</t>
  </si>
  <si>
    <t>D1</t>
  </si>
  <si>
    <t>DATOS</t>
  </si>
  <si>
    <t>L1</t>
  </si>
  <si>
    <t>DOCUMENTACIÓN, LICENCIAS, LEGALIZACIONES</t>
  </si>
  <si>
    <t>B0</t>
  </si>
  <si>
    <t>SEGURIDAD Y SALUD</t>
  </si>
  <si>
    <t>B1</t>
  </si>
  <si>
    <t>CONTROL DE CALIDAD</t>
  </si>
  <si>
    <t>B2</t>
  </si>
  <si>
    <t>GESTIÓN DE RESIDUOS</t>
  </si>
  <si>
    <t>PRESUPUESTO DE EJECUCION MATERIAL</t>
  </si>
  <si>
    <t>Suministro e instalación de hilo de cobre flexible en alimentaciones directas a equipos, flexibilidad clase 5 (según UNE 21022), aislamiento a base de mezcla especial de poliolefinas tipo DIX3, cubierta termoplástica tipo Z1,SZ1-K 0,6/1KV(AS+), multipolar de 3x2,5 mm2. de sección, libre de halógenos, nula emisión de gases corrosivos, no propagación de la llama, baja emisión de humos y reducida toxicidad, según UNE 21.123-4, tendido sobre bandeja y/o en canalización bajo tubo. Incluido p./p. de cajas de registro y regletas de conexión según esquema unifilar, fijaciones, elementos de conexión y accesorios necesarios.</t>
  </si>
  <si>
    <t>TOTAL PRESUPUESTO CONTRATA</t>
  </si>
  <si>
    <t>13 % Gastos generales</t>
  </si>
  <si>
    <t>6 % Beneficio industrial</t>
  </si>
  <si>
    <t>Suma</t>
  </si>
  <si>
    <t>21 % IVA de contrata</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</si>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</sst>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indexed="8"/>
      <name val="ARIAL"/>
      <charset val="1"/>
    </font>
    <font>
      <sz val="10"/>
      <color indexed="8"/>
      <name val="Arial"/>
      <family val="2"/>
    </font>
    <font>
      <b/>
      <sz val="10"/>
      <color indexed="8"/>
      <name val="Arial"/>
      <family val="2"/>
    </font>
    <font>
      <sz val="9"/>
      <color indexed="8"/>
      <name val="Arial"/>
      <family val="2"/>
    </font>
    <font>
      <b/>
      <sz val="9"/>
      <color indexed="8"/>
      <name val="Arial"/>
      <family val="2"/>
    </font>
    <font>
      <b/>
      <sz val="10"/>
      <color indexed="9"/>
      <name val="Arial"/>
      <family val="2"/>
    </font>
    <font>
      <sz val="8"/>
      <color indexed="8"/>
      <name val="Arial"/>
      <family val="2"/>
    </font>
    <font>
      <b/>
      <sz val="8"/>
      <color indexed="8"/>
      <name val="Arial"/>
      <family val="2"/>
    </font>
    <font>
      <b/>
      <sz val="10"/>
      <color rgb="FFFFFFFF"/>
      <name val="Arial"/>
      <family val="2"/>
    </font>
    <font>
      <b/>
      <sz val="11"/>
      <color indexed="8"/>
      <name val="Arial"/>
      <family val="2"/>
    </font>
  </fonts>
  <fills count="4">
    <fill>
      <patternFill patternType="none"/>
    </fill>
    <fill>
      <patternFill patternType="gray125"/>
    </fill>
    <fill>
      <patternFill patternType="solid">
        <fgColor indexed="18"/>
      </patternFill>
    </fill>
    <fill>
      <patternFill patternType="solid">
        <fgColor indexed="10"/>
      </patternFill>
    </fill>
  </fills>
  <borders count="5">
    <border>
      <left/>
      <right/>
      <top/>
      <bottom/>
      <diagonal/>
    </border>
    <border>
      <left/>
      <right/>
      <top style="thin">
        <color indexed="64"/>
      </top>
      <bottom/>
      <diagonal/>
    </border>
    <border>
      <left/>
      <right/>
      <top style="thin">
        <color indexed="64"/>
      </top>
      <bottom style="thin">
        <color indexed="64"/>
      </bottom>
      <diagonal/>
    </border>
    <border>
      <left/>
      <right/>
      <top/>
      <bottom style="double">
        <color indexed="64"/>
      </bottom>
      <diagonal/>
    </border>
    <border>
      <left/>
      <right/>
      <top/>
      <bottom style="thin">
        <color indexed="64"/>
      </bottom>
      <diagonal/>
    </border>
  </borders>
  <cellStyleXfs count="1">
    <xf numFmtId="0" fontId="0" fillId="0" borderId="0">
      <alignment vertical="top"/>
    </xf>
  </cellStyleXfs>
  <cellXfs count="37">
    <xf numFmtId="0" fontId="0" fillId="0" borderId="0" xfId="0">
      <alignment vertical="top"/>
    </xf>
    <xf numFmtId="0" fontId="1" fillId="0" borderId="0" xfId="0" applyFont="1" applyAlignment="1">
      <alignment horizontal="left" vertical="center"/>
    </xf>
    <xf numFmtId="0" fontId="2" fillId="0" borderId="0" xfId="0" applyFont="1" applyAlignment="1">
      <alignment horizontal="left" vertical="center"/>
    </xf>
    <xf numFmtId="0" fontId="1" fillId="0" borderId="0" xfId="0" applyFont="1" applyAlignment="1">
      <alignment horizontal="left" vertical="center" wrapText="1" readingOrder="1"/>
    </xf>
    <xf numFmtId="0" fontId="2" fillId="0" borderId="0" xfId="0" applyFont="1" applyAlignment="1">
      <alignment horizontal="left" vertical="center" wrapText="1" readingOrder="1"/>
    </xf>
    <xf numFmtId="4" fontId="2" fillId="0" borderId="0" xfId="0" applyNumberFormat="1" applyFont="1" applyAlignment="1">
      <alignment horizontal="left" vertical="center"/>
    </xf>
    <xf numFmtId="3" fontId="1" fillId="0" borderId="0" xfId="0" applyNumberFormat="1" applyFont="1" applyAlignment="1">
      <alignment horizontal="left" vertical="center"/>
    </xf>
    <xf numFmtId="0" fontId="6" fillId="0" borderId="2" xfId="0" applyFont="1" applyBorder="1" applyAlignment="1">
      <alignment horizontal="left" vertical="center" wrapText="1" readingOrder="1"/>
    </xf>
    <xf numFmtId="0" fontId="6" fillId="0" borderId="2" xfId="0" applyFont="1" applyBorder="1" applyAlignment="1">
      <alignment horizontal="center" vertical="center" wrapText="1" readingOrder="1"/>
    </xf>
    <xf numFmtId="0" fontId="7" fillId="0" borderId="2" xfId="0" applyFont="1" applyBorder="1" applyAlignment="1">
      <alignment horizontal="center" vertical="center" wrapText="1" readingOrder="1"/>
    </xf>
    <xf numFmtId="0" fontId="7" fillId="0" borderId="2" xfId="0" applyFont="1" applyBorder="1" applyAlignment="1">
      <alignment horizontal="center" vertical="center"/>
    </xf>
    <xf numFmtId="0" fontId="5" fillId="0" borderId="0" xfId="0" applyFont="1" applyAlignment="1">
      <alignment horizontal="left" vertical="center" wrapText="1"/>
    </xf>
    <xf numFmtId="0" fontId="1" fillId="0" borderId="0" xfId="0" applyFont="1" applyAlignment="1">
      <alignment horizontal="justify" vertical="top" wrapText="1" readingOrder="1"/>
    </xf>
    <xf numFmtId="0" fontId="2" fillId="0" borderId="0" xfId="0" applyFont="1" applyAlignment="1">
      <alignment horizontal="left" vertical="center" wrapText="1"/>
    </xf>
    <xf numFmtId="4" fontId="1" fillId="0" borderId="1" xfId="0" applyNumberFormat="1" applyFont="1" applyBorder="1" applyAlignment="1">
      <alignment horizontal="left" vertical="center"/>
    </xf>
    <xf numFmtId="0" fontId="2" fillId="0" borderId="3" xfId="0" applyFont="1" applyBorder="1" applyAlignment="1">
      <alignment horizontal="left" vertical="center"/>
    </xf>
    <xf numFmtId="0" fontId="1" fillId="0" borderId="3" xfId="0" applyFont="1" applyBorder="1" applyAlignment="1">
      <alignment horizontal="left" vertical="center"/>
    </xf>
    <xf numFmtId="4" fontId="2" fillId="0" borderId="3" xfId="0" applyNumberFormat="1" applyFont="1" applyBorder="1" applyAlignment="1">
      <alignment horizontal="left" vertical="center"/>
    </xf>
    <xf numFmtId="0" fontId="6" fillId="0" borderId="2" xfId="0" applyFont="1" applyBorder="1">
      <alignment vertical="top"/>
    </xf>
    <xf numFmtId="0" fontId="0" fillId="0" borderId="2" xfId="0" applyBorder="1">
      <alignment vertical="top"/>
    </xf>
    <xf numFmtId="0" fontId="7" fillId="0" borderId="2" xfId="0" applyFont="1" applyBorder="1">
      <alignment vertical="top"/>
    </xf>
    <xf numFmtId="0" fontId="4" fillId="0" borderId="0" xfId="0" applyFont="1">
      <alignment vertical="top"/>
    </xf>
    <xf numFmtId="4" fontId="4" fillId="0" borderId="0" xfId="0" applyNumberFormat="1" applyFont="1" applyAlignment="1">
      <alignment horizontal="right" vertical="top"/>
    </xf>
    <xf numFmtId="0" fontId="0" fillId="0" borderId="4" xfId="0" applyBorder="1">
      <alignment vertical="top"/>
    </xf>
    <xf numFmtId="4" fontId="4" fillId="0" borderId="0" xfId="0" applyNumberFormat="1" applyFont="1">
      <alignment vertical="top"/>
    </xf>
    <xf numFmtId="0" fontId="4" fillId="0" borderId="0" xfId="0" applyFont="1" applyAlignment="1">
      <alignment horizontal="left" vertical="top"/>
    </xf>
    <xf numFmtId="0" fontId="2" fillId="0" borderId="0" xfId="0" applyFont="1" applyAlignment="1">
      <alignment horizontal="left" vertical="center"/>
    </xf>
    <xf numFmtId="0" fontId="1" fillId="0" borderId="0" xfId="0" applyFont="1" applyAlignment="1">
      <alignment horizontal="justify" vertical="top" wrapText="1" readingOrder="1"/>
    </xf>
    <xf numFmtId="0" fontId="2" fillId="3" borderId="0" xfId="0" applyFont="1" applyFill="1" applyAlignment="1">
      <alignment horizontal="left" vertical="center" wrapText="1"/>
    </xf>
    <xf numFmtId="0" fontId="8" fillId="2" borderId="0" xfId="0" applyFont="1" applyFill="1" applyAlignment="1">
      <alignment horizontal="left" vertical="center" wrapText="1"/>
    </xf>
    <xf numFmtId="0" fontId="1" fillId="0" borderId="0" xfId="0" applyFont="1" applyAlignment="1">
      <alignment horizontal="left" vertical="top" wrapText="1" readingOrder="1"/>
    </xf>
    <xf numFmtId="0" fontId="1" fillId="0" borderId="0" xfId="0" applyFont="1" applyAlignment="1">
      <alignment horizontal="left" vertical="center" wrapText="1"/>
    </xf>
    <xf numFmtId="0" fontId="3" fillId="0" borderId="0" xfId="0" applyFont="1" applyAlignment="1">
      <alignment horizontal="left" vertical="top"/>
    </xf>
    <xf numFmtId="4" fontId="3" fillId="0" borderId="0" xfId="0" applyNumberFormat="1" applyFont="1">
      <alignment vertical="top"/>
    </xf>
    <xf numFmtId="0" fontId="2" fillId="0" borderId="0" xfId="0" applyFont="1" applyAlignment="1">
      <alignment horizontal="left" vertical="top" wrapText="1" readingOrder="1"/>
    </xf>
    <xf numFmtId="0" fontId="4" fillId="0" borderId="0" xfId="0" applyFont="1">
      <alignment vertical="top"/>
    </xf>
    <xf numFmtId="0" fontId="9" fillId="0" borderId="0" xfId="0" applyFont="1" applyAlignment="1">
      <alignment horizontal="left" vertical="center"/>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80FF8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999999"/>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73CDA-4666-4453-BE48-1752029FC670}">
  <dimension ref="B3:J50"/>
  <sheetViews>
    <sheetView tabSelected="1" workbookViewId="0">
      <selection activeCell="B3" sqref="B3:J3"/>
    </sheetView>
  </sheetViews>
  <sheetFormatPr baseColWidth="10" defaultRowHeight="12.75" x14ac:dyDescent="0.2"/>
  <cols>
    <col min="1" max="1" width="4.28515625" customWidth="1"/>
  </cols>
  <sheetData>
    <row r="3" spans="2:10" ht="15" x14ac:dyDescent="0.2">
      <c r="B3" s="36" t="s">
        <v>12</v>
      </c>
      <c r="C3" s="36"/>
      <c r="D3" s="36"/>
      <c r="E3" s="36"/>
      <c r="F3" s="36"/>
      <c r="G3" s="36"/>
      <c r="H3" s="36"/>
      <c r="I3" s="36"/>
      <c r="J3" s="36"/>
    </row>
    <row r="4" spans="2:10" ht="8.25" customHeight="1" x14ac:dyDescent="0.2"/>
    <row r="5" spans="2:10" ht="12.75" customHeight="1" x14ac:dyDescent="0.2">
      <c r="B5" s="30" t="s">
        <v>13</v>
      </c>
      <c r="C5" s="30"/>
      <c r="D5" s="30"/>
      <c r="E5" s="30"/>
      <c r="F5" s="30"/>
      <c r="G5" s="30"/>
      <c r="H5" s="30"/>
      <c r="I5" s="30"/>
      <c r="J5" s="30"/>
    </row>
    <row r="6" spans="2:10" x14ac:dyDescent="0.2">
      <c r="B6" s="30"/>
      <c r="C6" s="30"/>
      <c r="D6" s="30"/>
      <c r="E6" s="30"/>
      <c r="F6" s="30"/>
      <c r="G6" s="30"/>
      <c r="H6" s="30"/>
      <c r="I6" s="30"/>
      <c r="J6" s="30"/>
    </row>
    <row r="7" spans="2:10" x14ac:dyDescent="0.2">
      <c r="B7" s="30"/>
      <c r="C7" s="30"/>
      <c r="D7" s="30"/>
      <c r="E7" s="30"/>
      <c r="F7" s="30"/>
      <c r="G7" s="30"/>
      <c r="H7" s="30"/>
      <c r="I7" s="30"/>
      <c r="J7" s="30"/>
    </row>
    <row r="8" spans="2:10" x14ac:dyDescent="0.2">
      <c r="B8" s="30"/>
      <c r="C8" s="30"/>
      <c r="D8" s="30"/>
      <c r="E8" s="30"/>
      <c r="F8" s="30"/>
      <c r="G8" s="30"/>
      <c r="H8" s="30"/>
      <c r="I8" s="30"/>
      <c r="J8" s="30"/>
    </row>
    <row r="9" spans="2:10" x14ac:dyDescent="0.2">
      <c r="B9" s="30"/>
      <c r="C9" s="30"/>
      <c r="D9" s="30"/>
      <c r="E9" s="30"/>
      <c r="F9" s="30"/>
      <c r="G9" s="30"/>
      <c r="H9" s="30"/>
      <c r="I9" s="30"/>
      <c r="J9" s="30"/>
    </row>
    <row r="10" spans="2:10" x14ac:dyDescent="0.2">
      <c r="B10" s="30"/>
      <c r="C10" s="30"/>
      <c r="D10" s="30"/>
      <c r="E10" s="30"/>
      <c r="F10" s="30"/>
      <c r="G10" s="30"/>
      <c r="H10" s="30"/>
      <c r="I10" s="30"/>
      <c r="J10" s="30"/>
    </row>
    <row r="11" spans="2:10" x14ac:dyDescent="0.2">
      <c r="B11" s="30"/>
      <c r="C11" s="30"/>
      <c r="D11" s="30"/>
      <c r="E11" s="30"/>
      <c r="F11" s="30"/>
      <c r="G11" s="30"/>
      <c r="H11" s="30"/>
      <c r="I11" s="30"/>
      <c r="J11" s="30"/>
    </row>
    <row r="12" spans="2:10" x14ac:dyDescent="0.2">
      <c r="B12" s="30"/>
      <c r="C12" s="30"/>
      <c r="D12" s="30"/>
      <c r="E12" s="30"/>
      <c r="F12" s="30"/>
      <c r="G12" s="30"/>
      <c r="H12" s="30"/>
      <c r="I12" s="30"/>
      <c r="J12" s="30"/>
    </row>
    <row r="13" spans="2:10" x14ac:dyDescent="0.2">
      <c r="B13" s="30"/>
      <c r="C13" s="30"/>
      <c r="D13" s="30"/>
      <c r="E13" s="30"/>
      <c r="F13" s="30"/>
      <c r="G13" s="30"/>
      <c r="H13" s="30"/>
      <c r="I13" s="30"/>
      <c r="J13" s="30"/>
    </row>
    <row r="14" spans="2:10" x14ac:dyDescent="0.2">
      <c r="B14" s="30"/>
      <c r="C14" s="30"/>
      <c r="D14" s="30"/>
      <c r="E14" s="30"/>
      <c r="F14" s="30"/>
      <c r="G14" s="30"/>
      <c r="H14" s="30"/>
      <c r="I14" s="30"/>
      <c r="J14" s="30"/>
    </row>
    <row r="15" spans="2:10" x14ac:dyDescent="0.2">
      <c r="B15" s="30"/>
      <c r="C15" s="30"/>
      <c r="D15" s="30"/>
      <c r="E15" s="30"/>
      <c r="F15" s="30"/>
      <c r="G15" s="30"/>
      <c r="H15" s="30"/>
      <c r="I15" s="30"/>
      <c r="J15" s="30"/>
    </row>
    <row r="16" spans="2:10" x14ac:dyDescent="0.2">
      <c r="B16" s="30"/>
      <c r="C16" s="30"/>
      <c r="D16" s="30"/>
      <c r="E16" s="30"/>
      <c r="F16" s="30"/>
      <c r="G16" s="30"/>
      <c r="H16" s="30"/>
      <c r="I16" s="30"/>
      <c r="J16" s="30"/>
    </row>
    <row r="17" spans="2:10" x14ac:dyDescent="0.2">
      <c r="B17" s="30"/>
      <c r="C17" s="30"/>
      <c r="D17" s="30"/>
      <c r="E17" s="30"/>
      <c r="F17" s="30"/>
      <c r="G17" s="30"/>
      <c r="H17" s="30"/>
      <c r="I17" s="30"/>
      <c r="J17" s="30"/>
    </row>
    <row r="18" spans="2:10" x14ac:dyDescent="0.2">
      <c r="B18" s="30"/>
      <c r="C18" s="30"/>
      <c r="D18" s="30"/>
      <c r="E18" s="30"/>
      <c r="F18" s="30"/>
      <c r="G18" s="30"/>
      <c r="H18" s="30"/>
      <c r="I18" s="30"/>
      <c r="J18" s="30"/>
    </row>
    <row r="19" spans="2:10" x14ac:dyDescent="0.2">
      <c r="B19" s="30"/>
      <c r="C19" s="30"/>
      <c r="D19" s="30"/>
      <c r="E19" s="30"/>
      <c r="F19" s="30"/>
      <c r="G19" s="30"/>
      <c r="H19" s="30"/>
      <c r="I19" s="30"/>
      <c r="J19" s="30"/>
    </row>
    <row r="20" spans="2:10" x14ac:dyDescent="0.2">
      <c r="B20" s="30"/>
      <c r="C20" s="30"/>
      <c r="D20" s="30"/>
      <c r="E20" s="30"/>
      <c r="F20" s="30"/>
      <c r="G20" s="30"/>
      <c r="H20" s="30"/>
      <c r="I20" s="30"/>
      <c r="J20" s="30"/>
    </row>
    <row r="21" spans="2:10" x14ac:dyDescent="0.2">
      <c r="B21" s="30"/>
      <c r="C21" s="30"/>
      <c r="D21" s="30"/>
      <c r="E21" s="30"/>
      <c r="F21" s="30"/>
      <c r="G21" s="30"/>
      <c r="H21" s="30"/>
      <c r="I21" s="30"/>
      <c r="J21" s="30"/>
    </row>
    <row r="22" spans="2:10" x14ac:dyDescent="0.2">
      <c r="B22" s="30"/>
      <c r="C22" s="30"/>
      <c r="D22" s="30"/>
      <c r="E22" s="30"/>
      <c r="F22" s="30"/>
      <c r="G22" s="30"/>
      <c r="H22" s="30"/>
      <c r="I22" s="30"/>
      <c r="J22" s="30"/>
    </row>
    <row r="23" spans="2:10" x14ac:dyDescent="0.2">
      <c r="B23" s="30"/>
      <c r="C23" s="30"/>
      <c r="D23" s="30"/>
      <c r="E23" s="30"/>
      <c r="F23" s="30"/>
      <c r="G23" s="30"/>
      <c r="H23" s="30"/>
      <c r="I23" s="30"/>
      <c r="J23" s="30"/>
    </row>
    <row r="24" spans="2:10" x14ac:dyDescent="0.2">
      <c r="B24" s="30"/>
      <c r="C24" s="30"/>
      <c r="D24" s="30"/>
      <c r="E24" s="30"/>
      <c r="F24" s="30"/>
      <c r="G24" s="30"/>
      <c r="H24" s="30"/>
      <c r="I24" s="30"/>
      <c r="J24" s="30"/>
    </row>
    <row r="25" spans="2:10" x14ac:dyDescent="0.2">
      <c r="B25" s="30"/>
      <c r="C25" s="30"/>
      <c r="D25" s="30"/>
      <c r="E25" s="30"/>
      <c r="F25" s="30"/>
      <c r="G25" s="30"/>
      <c r="H25" s="30"/>
      <c r="I25" s="30"/>
      <c r="J25" s="30"/>
    </row>
    <row r="26" spans="2:10" x14ac:dyDescent="0.2">
      <c r="B26" s="30"/>
      <c r="C26" s="30"/>
      <c r="D26" s="30"/>
      <c r="E26" s="30"/>
      <c r="F26" s="30"/>
      <c r="G26" s="30"/>
      <c r="H26" s="30"/>
      <c r="I26" s="30"/>
      <c r="J26" s="30"/>
    </row>
    <row r="27" spans="2:10" x14ac:dyDescent="0.2">
      <c r="B27" s="30"/>
      <c r="C27" s="30"/>
      <c r="D27" s="30"/>
      <c r="E27" s="30"/>
      <c r="F27" s="30"/>
      <c r="G27" s="30"/>
      <c r="H27" s="30"/>
      <c r="I27" s="30"/>
      <c r="J27" s="30"/>
    </row>
    <row r="28" spans="2:10" x14ac:dyDescent="0.2">
      <c r="B28" s="30"/>
      <c r="C28" s="30"/>
      <c r="D28" s="30"/>
      <c r="E28" s="30"/>
      <c r="F28" s="30"/>
      <c r="G28" s="30"/>
      <c r="H28" s="30"/>
      <c r="I28" s="30"/>
      <c r="J28" s="30"/>
    </row>
    <row r="29" spans="2:10" x14ac:dyDescent="0.2">
      <c r="B29" s="30"/>
      <c r="C29" s="30"/>
      <c r="D29" s="30"/>
      <c r="E29" s="30"/>
      <c r="F29" s="30"/>
      <c r="G29" s="30"/>
      <c r="H29" s="30"/>
      <c r="I29" s="30"/>
      <c r="J29" s="30"/>
    </row>
    <row r="30" spans="2:10" x14ac:dyDescent="0.2">
      <c r="B30" s="30"/>
      <c r="C30" s="30"/>
      <c r="D30" s="30"/>
      <c r="E30" s="30"/>
      <c r="F30" s="30"/>
      <c r="G30" s="30"/>
      <c r="H30" s="30"/>
      <c r="I30" s="30"/>
      <c r="J30" s="30"/>
    </row>
    <row r="31" spans="2:10" x14ac:dyDescent="0.2">
      <c r="B31" s="30"/>
      <c r="C31" s="30"/>
      <c r="D31" s="30"/>
      <c r="E31" s="30"/>
      <c r="F31" s="30"/>
      <c r="G31" s="30"/>
      <c r="H31" s="30"/>
      <c r="I31" s="30"/>
      <c r="J31" s="30"/>
    </row>
    <row r="32" spans="2:10" x14ac:dyDescent="0.2">
      <c r="B32" s="30"/>
      <c r="C32" s="30"/>
      <c r="D32" s="30"/>
      <c r="E32" s="30"/>
      <c r="F32" s="30"/>
      <c r="G32" s="30"/>
      <c r="H32" s="30"/>
      <c r="I32" s="30"/>
      <c r="J32" s="30"/>
    </row>
    <row r="33" spans="2:10" x14ac:dyDescent="0.2">
      <c r="B33" s="30"/>
      <c r="C33" s="30"/>
      <c r="D33" s="30"/>
      <c r="E33" s="30"/>
      <c r="F33" s="30"/>
      <c r="G33" s="30"/>
      <c r="H33" s="30"/>
      <c r="I33" s="30"/>
      <c r="J33" s="30"/>
    </row>
    <row r="34" spans="2:10" x14ac:dyDescent="0.2">
      <c r="B34" s="30"/>
      <c r="C34" s="30"/>
      <c r="D34" s="30"/>
      <c r="E34" s="30"/>
      <c r="F34" s="30"/>
      <c r="G34" s="30"/>
      <c r="H34" s="30"/>
      <c r="I34" s="30"/>
      <c r="J34" s="30"/>
    </row>
    <row r="35" spans="2:10" x14ac:dyDescent="0.2">
      <c r="B35" s="30"/>
      <c r="C35" s="30"/>
      <c r="D35" s="30"/>
      <c r="E35" s="30"/>
      <c r="F35" s="30"/>
      <c r="G35" s="30"/>
      <c r="H35" s="30"/>
      <c r="I35" s="30"/>
      <c r="J35" s="30"/>
    </row>
    <row r="36" spans="2:10" x14ac:dyDescent="0.2">
      <c r="B36" s="30"/>
      <c r="C36" s="30"/>
      <c r="D36" s="30"/>
      <c r="E36" s="30"/>
      <c r="F36" s="30"/>
      <c r="G36" s="30"/>
      <c r="H36" s="30"/>
      <c r="I36" s="30"/>
      <c r="J36" s="30"/>
    </row>
    <row r="37" spans="2:10" x14ac:dyDescent="0.2">
      <c r="B37" s="30"/>
      <c r="C37" s="30"/>
      <c r="D37" s="30"/>
      <c r="E37" s="30"/>
      <c r="F37" s="30"/>
      <c r="G37" s="30"/>
      <c r="H37" s="30"/>
      <c r="I37" s="30"/>
      <c r="J37" s="30"/>
    </row>
    <row r="38" spans="2:10" x14ac:dyDescent="0.2">
      <c r="B38" s="30"/>
      <c r="C38" s="30"/>
      <c r="D38" s="30"/>
      <c r="E38" s="30"/>
      <c r="F38" s="30"/>
      <c r="G38" s="30"/>
      <c r="H38" s="30"/>
      <c r="I38" s="30"/>
      <c r="J38" s="30"/>
    </row>
    <row r="39" spans="2:10" x14ac:dyDescent="0.2">
      <c r="B39" s="30"/>
      <c r="C39" s="30"/>
      <c r="D39" s="30"/>
      <c r="E39" s="30"/>
      <c r="F39" s="30"/>
      <c r="G39" s="30"/>
      <c r="H39" s="30"/>
      <c r="I39" s="30"/>
      <c r="J39" s="30"/>
    </row>
    <row r="40" spans="2:10" x14ac:dyDescent="0.2">
      <c r="B40" s="30"/>
      <c r="C40" s="30"/>
      <c r="D40" s="30"/>
      <c r="E40" s="30"/>
      <c r="F40" s="30"/>
      <c r="G40" s="30"/>
      <c r="H40" s="30"/>
      <c r="I40" s="30"/>
      <c r="J40" s="30"/>
    </row>
    <row r="41" spans="2:10" x14ac:dyDescent="0.2">
      <c r="B41" s="30"/>
      <c r="C41" s="30"/>
      <c r="D41" s="30"/>
      <c r="E41" s="30"/>
      <c r="F41" s="30"/>
      <c r="G41" s="30"/>
      <c r="H41" s="30"/>
      <c r="I41" s="30"/>
      <c r="J41" s="30"/>
    </row>
    <row r="42" spans="2:10" x14ac:dyDescent="0.2">
      <c r="B42" s="30"/>
      <c r="C42" s="30"/>
      <c r="D42" s="30"/>
      <c r="E42" s="30"/>
      <c r="F42" s="30"/>
      <c r="G42" s="30"/>
      <c r="H42" s="30"/>
      <c r="I42" s="30"/>
      <c r="J42" s="30"/>
    </row>
    <row r="43" spans="2:10" x14ac:dyDescent="0.2">
      <c r="B43" s="30"/>
      <c r="C43" s="30"/>
      <c r="D43" s="30"/>
      <c r="E43" s="30"/>
      <c r="F43" s="30"/>
      <c r="G43" s="30"/>
      <c r="H43" s="30"/>
      <c r="I43" s="30"/>
      <c r="J43" s="30"/>
    </row>
    <row r="44" spans="2:10" x14ac:dyDescent="0.2">
      <c r="B44" s="30"/>
      <c r="C44" s="30"/>
      <c r="D44" s="30"/>
      <c r="E44" s="30"/>
      <c r="F44" s="30"/>
      <c r="G44" s="30"/>
      <c r="H44" s="30"/>
      <c r="I44" s="30"/>
      <c r="J44" s="30"/>
    </row>
    <row r="45" spans="2:10" x14ac:dyDescent="0.2">
      <c r="B45" s="30"/>
      <c r="C45" s="30"/>
      <c r="D45" s="30"/>
      <c r="E45" s="30"/>
      <c r="F45" s="30"/>
      <c r="G45" s="30"/>
      <c r="H45" s="30"/>
      <c r="I45" s="30"/>
      <c r="J45" s="30"/>
    </row>
    <row r="46" spans="2:10" x14ac:dyDescent="0.2">
      <c r="B46" s="30"/>
      <c r="C46" s="30"/>
      <c r="D46" s="30"/>
      <c r="E46" s="30"/>
      <c r="F46" s="30"/>
      <c r="G46" s="30"/>
      <c r="H46" s="30"/>
      <c r="I46" s="30"/>
      <c r="J46" s="30"/>
    </row>
    <row r="47" spans="2:10" x14ac:dyDescent="0.2">
      <c r="B47" s="30"/>
      <c r="C47" s="30"/>
      <c r="D47" s="30"/>
      <c r="E47" s="30"/>
      <c r="F47" s="30"/>
      <c r="G47" s="30"/>
      <c r="H47" s="30"/>
      <c r="I47" s="30"/>
      <c r="J47" s="30"/>
    </row>
    <row r="48" spans="2:10" x14ac:dyDescent="0.2">
      <c r="B48" s="30"/>
      <c r="C48" s="30"/>
      <c r="D48" s="30"/>
      <c r="E48" s="30"/>
      <c r="F48" s="30"/>
      <c r="G48" s="30"/>
      <c r="H48" s="30"/>
      <c r="I48" s="30"/>
      <c r="J48" s="30"/>
    </row>
    <row r="49" spans="2:10" x14ac:dyDescent="0.2">
      <c r="B49" s="30"/>
      <c r="C49" s="30"/>
      <c r="D49" s="30"/>
      <c r="E49" s="30"/>
      <c r="F49" s="30"/>
      <c r="G49" s="30"/>
      <c r="H49" s="30"/>
      <c r="I49" s="30"/>
      <c r="J49" s="30"/>
    </row>
    <row r="50" spans="2:10" x14ac:dyDescent="0.2">
      <c r="B50" s="30"/>
      <c r="C50" s="30"/>
      <c r="D50" s="30"/>
      <c r="E50" s="30"/>
      <c r="F50" s="30"/>
      <c r="G50" s="30"/>
      <c r="H50" s="30"/>
      <c r="I50" s="30"/>
      <c r="J50" s="30"/>
    </row>
  </sheetData>
  <mergeCells count="2">
    <mergeCell ref="B3:J3"/>
    <mergeCell ref="B5:J5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EF465-A9DF-437F-8D4E-18E4E8AC4F65}">
  <sheetPr>
    <outlinePr summaryBelow="0" summaryRight="0"/>
    <pageSetUpPr autoPageBreaks="0"/>
  </sheetPr>
  <dimension ref="B2:L1786"/>
  <sheetViews>
    <sheetView showGridLines="0" showOutlineSymbols="0" workbookViewId="0">
      <pane ySplit="6" topLeftCell="A1748" activePane="bottomLeft" state="frozen"/>
      <selection pane="bottomLeft" activeCell="K1781" sqref="K1781"/>
    </sheetView>
  </sheetViews>
  <sheetFormatPr baseColWidth="10" defaultRowHeight="12.75" customHeight="1" x14ac:dyDescent="0.2"/>
  <cols>
    <col min="1" max="1" width="1.7109375" style="1" customWidth="1"/>
    <col min="2" max="2" width="10.7109375" style="1" customWidth="1"/>
    <col min="3" max="3" width="11.7109375" style="1" customWidth="1"/>
    <col min="4" max="7" width="6.7109375" style="1" customWidth="1"/>
    <col min="8" max="8" width="9.7109375" style="1" customWidth="1"/>
    <col min="9" max="11" width="11.7109375" style="1" customWidth="1"/>
    <col min="12" max="12" width="1.7109375" style="1" customWidth="1"/>
    <col min="13" max="256" width="6.85546875" style="1" customWidth="1"/>
    <col min="257" max="16384" width="11.42578125" style="1"/>
  </cols>
  <sheetData>
    <row r="2" spans="2:12" ht="12.75" customHeight="1" x14ac:dyDescent="0.2">
      <c r="B2" s="2" t="s">
        <v>0</v>
      </c>
      <c r="C2" s="2"/>
      <c r="D2" s="2"/>
      <c r="E2" s="2"/>
      <c r="F2" s="2"/>
      <c r="G2" s="2"/>
    </row>
    <row r="3" spans="2:12" ht="12.75" customHeight="1" x14ac:dyDescent="0.2">
      <c r="B3" s="2"/>
      <c r="C3" s="2"/>
      <c r="D3" s="2"/>
      <c r="E3" s="2"/>
      <c r="F3" s="2"/>
      <c r="G3" s="2"/>
    </row>
    <row r="4" spans="2:12" ht="12.75" customHeight="1" x14ac:dyDescent="0.2">
      <c r="D4" s="2" t="s">
        <v>1</v>
      </c>
      <c r="E4" s="2"/>
      <c r="F4" s="2"/>
      <c r="G4" s="2"/>
      <c r="H4" s="2"/>
      <c r="I4" s="2"/>
      <c r="J4" s="2"/>
      <c r="K4" s="2"/>
      <c r="L4" s="2"/>
    </row>
    <row r="6" spans="2:12" ht="12.75" customHeight="1" x14ac:dyDescent="0.2">
      <c r="B6" s="7" t="s">
        <v>2</v>
      </c>
      <c r="C6" s="7" t="s">
        <v>3</v>
      </c>
      <c r="D6" s="8" t="s">
        <v>4</v>
      </c>
      <c r="E6" s="8" t="s">
        <v>5</v>
      </c>
      <c r="F6" s="8" t="s">
        <v>6</v>
      </c>
      <c r="G6" s="8" t="s">
        <v>7</v>
      </c>
      <c r="H6" s="8" t="s">
        <v>8</v>
      </c>
      <c r="I6" s="9" t="s">
        <v>9</v>
      </c>
      <c r="J6" s="9" t="s">
        <v>10</v>
      </c>
      <c r="K6" s="10" t="s">
        <v>11</v>
      </c>
    </row>
    <row r="9" spans="2:12" ht="16.5" customHeight="1" x14ac:dyDescent="0.2">
      <c r="B9" s="29" t="s">
        <v>14</v>
      </c>
      <c r="C9" s="29"/>
      <c r="D9" s="29"/>
      <c r="E9" s="29"/>
      <c r="F9" s="29"/>
      <c r="G9" s="29"/>
      <c r="H9" s="29"/>
      <c r="I9" s="29"/>
      <c r="J9" s="29"/>
      <c r="K9" s="29"/>
      <c r="L9" s="11"/>
    </row>
    <row r="12" spans="2:12" ht="12.75" customHeight="1" x14ac:dyDescent="0.2">
      <c r="B12" s="2" t="s">
        <v>15</v>
      </c>
      <c r="C12" s="26" t="s">
        <v>348</v>
      </c>
      <c r="D12" s="26"/>
      <c r="E12" s="26"/>
      <c r="F12" s="26"/>
      <c r="G12" s="26"/>
      <c r="H12" s="26"/>
      <c r="I12" s="26"/>
      <c r="J12" s="26"/>
      <c r="K12" s="26"/>
      <c r="L12" s="2"/>
    </row>
    <row r="13" spans="2:12" ht="12.75" customHeight="1" x14ac:dyDescent="0.2">
      <c r="B13" s="1" t="s">
        <v>16</v>
      </c>
      <c r="C13" s="27" t="s">
        <v>17</v>
      </c>
      <c r="D13" s="27"/>
      <c r="E13" s="27"/>
      <c r="F13" s="27"/>
      <c r="G13" s="27"/>
      <c r="H13" s="27"/>
      <c r="I13" s="27"/>
      <c r="J13" s="27"/>
      <c r="K13" s="27"/>
      <c r="L13" s="3"/>
    </row>
    <row r="14" spans="2:12" ht="12.75" customHeight="1" x14ac:dyDescent="0.2">
      <c r="C14" s="27"/>
      <c r="D14" s="27"/>
      <c r="E14" s="27"/>
      <c r="F14" s="27"/>
      <c r="G14" s="27"/>
      <c r="H14" s="27"/>
      <c r="I14" s="27"/>
      <c r="J14" s="27"/>
      <c r="K14" s="27"/>
      <c r="L14" s="3"/>
    </row>
    <row r="15" spans="2:12" ht="12.75" customHeight="1" x14ac:dyDescent="0.2">
      <c r="C15" s="27"/>
      <c r="D15" s="27"/>
      <c r="E15" s="27"/>
      <c r="F15" s="27"/>
      <c r="G15" s="27"/>
      <c r="H15" s="27"/>
      <c r="I15" s="27"/>
      <c r="J15" s="27"/>
      <c r="K15" s="27"/>
      <c r="L15" s="3"/>
    </row>
    <row r="16" spans="2:12" ht="12.75" customHeight="1" x14ac:dyDescent="0.2">
      <c r="C16" s="27"/>
      <c r="D16" s="27"/>
      <c r="E16" s="27"/>
      <c r="F16" s="27"/>
      <c r="G16" s="27"/>
      <c r="H16" s="27"/>
      <c r="I16" s="27"/>
      <c r="J16" s="27"/>
      <c r="K16" s="27"/>
      <c r="L16" s="3"/>
    </row>
    <row r="17" spans="2:12" ht="12.75" customHeight="1" x14ac:dyDescent="0.2">
      <c r="C17" s="27"/>
      <c r="D17" s="27"/>
      <c r="E17" s="27"/>
      <c r="F17" s="27"/>
      <c r="G17" s="27"/>
      <c r="H17" s="27"/>
      <c r="I17" s="27"/>
      <c r="J17" s="27"/>
      <c r="K17" s="27"/>
      <c r="L17" s="3"/>
    </row>
    <row r="18" spans="2:12" ht="12.75" customHeight="1" x14ac:dyDescent="0.2">
      <c r="C18" s="27"/>
      <c r="D18" s="27"/>
      <c r="E18" s="27"/>
      <c r="F18" s="27"/>
      <c r="G18" s="27"/>
      <c r="H18" s="27"/>
      <c r="I18" s="27"/>
      <c r="J18" s="27"/>
      <c r="K18" s="27"/>
      <c r="L18" s="3"/>
    </row>
    <row r="19" spans="2:12" ht="12.75" customHeight="1" x14ac:dyDescent="0.2">
      <c r="C19" s="27"/>
      <c r="D19" s="27"/>
      <c r="E19" s="27"/>
      <c r="F19" s="27"/>
      <c r="G19" s="27"/>
      <c r="H19" s="27"/>
      <c r="I19" s="27"/>
      <c r="J19" s="27"/>
      <c r="K19" s="27"/>
      <c r="L19" s="3"/>
    </row>
    <row r="20" spans="2:12" ht="36.75" customHeight="1" x14ac:dyDescent="0.2">
      <c r="C20" s="27"/>
      <c r="D20" s="27"/>
      <c r="E20" s="27"/>
      <c r="F20" s="27"/>
      <c r="G20" s="27"/>
      <c r="H20" s="27"/>
      <c r="I20" s="27"/>
      <c r="J20" s="27"/>
      <c r="K20" s="27"/>
      <c r="L20" s="3"/>
    </row>
    <row r="21" spans="2:12" ht="12.75" customHeight="1" x14ac:dyDescent="0.2">
      <c r="I21" s="14">
        <v>1</v>
      </c>
      <c r="J21" s="14">
        <v>0</v>
      </c>
      <c r="K21" s="14">
        <f>IF(I21 * J21&gt;0,TRUNC(I21 * J21+0.005,2),TRUNC(I21 * J21-0.005,2))</f>
        <v>0</v>
      </c>
    </row>
    <row r="24" spans="2:12" ht="12.75" customHeight="1" x14ac:dyDescent="0.2">
      <c r="B24" s="2" t="s">
        <v>18</v>
      </c>
      <c r="C24" s="26" t="s">
        <v>349</v>
      </c>
      <c r="D24" s="26"/>
      <c r="E24" s="26"/>
      <c r="F24" s="26"/>
      <c r="G24" s="26"/>
      <c r="H24" s="26"/>
      <c r="I24" s="26"/>
      <c r="J24" s="26"/>
      <c r="K24" s="26"/>
      <c r="L24" s="2"/>
    </row>
    <row r="25" spans="2:12" ht="12.75" customHeight="1" x14ac:dyDescent="0.2">
      <c r="B25" s="1" t="s">
        <v>19</v>
      </c>
      <c r="C25" s="27" t="s">
        <v>20</v>
      </c>
      <c r="D25" s="27"/>
      <c r="E25" s="27"/>
      <c r="F25" s="27"/>
      <c r="G25" s="27"/>
      <c r="H25" s="27"/>
      <c r="I25" s="27"/>
      <c r="J25" s="27"/>
      <c r="K25" s="27"/>
      <c r="L25" s="3"/>
    </row>
    <row r="26" spans="2:12" ht="12.75" customHeight="1" x14ac:dyDescent="0.2">
      <c r="C26" s="27"/>
      <c r="D26" s="27"/>
      <c r="E26" s="27"/>
      <c r="F26" s="27"/>
      <c r="G26" s="27"/>
      <c r="H26" s="27"/>
      <c r="I26" s="27"/>
      <c r="J26" s="27"/>
      <c r="K26" s="27"/>
      <c r="L26" s="3"/>
    </row>
    <row r="27" spans="2:12" ht="12.75" customHeight="1" x14ac:dyDescent="0.2">
      <c r="C27" s="27"/>
      <c r="D27" s="27"/>
      <c r="E27" s="27"/>
      <c r="F27" s="27"/>
      <c r="G27" s="27"/>
      <c r="H27" s="27"/>
      <c r="I27" s="27"/>
      <c r="J27" s="27"/>
      <c r="K27" s="27"/>
    </row>
    <row r="28" spans="2:12" ht="12.75" customHeight="1" x14ac:dyDescent="0.2">
      <c r="I28" s="14">
        <v>1</v>
      </c>
      <c r="J28" s="14">
        <v>0</v>
      </c>
      <c r="K28" s="14">
        <f>IF(I28 * J28&gt;0,TRUNC(I28 * J28+0.005,2),TRUNC(I28 * J28-0.005,2))</f>
        <v>0</v>
      </c>
    </row>
    <row r="31" spans="2:12" ht="12.75" customHeight="1" x14ac:dyDescent="0.2">
      <c r="B31" s="2" t="s">
        <v>21</v>
      </c>
      <c r="C31" s="26" t="s">
        <v>350</v>
      </c>
      <c r="D31" s="26"/>
      <c r="E31" s="26"/>
      <c r="F31" s="26"/>
      <c r="G31" s="26"/>
      <c r="H31" s="26"/>
      <c r="I31" s="26"/>
      <c r="J31" s="26"/>
      <c r="K31" s="26"/>
      <c r="L31" s="2"/>
    </row>
    <row r="32" spans="2:12" ht="12.75" customHeight="1" x14ac:dyDescent="0.2">
      <c r="B32" s="1" t="s">
        <v>22</v>
      </c>
      <c r="C32" s="27" t="s">
        <v>23</v>
      </c>
      <c r="D32" s="27"/>
      <c r="E32" s="27"/>
      <c r="F32" s="27"/>
      <c r="G32" s="27"/>
      <c r="H32" s="27"/>
      <c r="I32" s="27"/>
      <c r="J32" s="27"/>
      <c r="K32" s="27"/>
      <c r="L32" s="3"/>
    </row>
    <row r="33" spans="2:12" ht="12.75" customHeight="1" x14ac:dyDescent="0.2">
      <c r="C33" s="27"/>
      <c r="D33" s="27"/>
      <c r="E33" s="27"/>
      <c r="F33" s="27"/>
      <c r="G33" s="27"/>
      <c r="H33" s="27"/>
      <c r="I33" s="27"/>
      <c r="J33" s="27"/>
      <c r="K33" s="27"/>
      <c r="L33" s="3"/>
    </row>
    <row r="34" spans="2:12" ht="12.75" customHeight="1" x14ac:dyDescent="0.2">
      <c r="C34" s="27"/>
      <c r="D34" s="27"/>
      <c r="E34" s="27"/>
      <c r="F34" s="27"/>
      <c r="G34" s="27"/>
      <c r="H34" s="27"/>
      <c r="I34" s="27"/>
      <c r="J34" s="27"/>
      <c r="K34" s="27"/>
    </row>
    <row r="35" spans="2:12" ht="12.75" customHeight="1" x14ac:dyDescent="0.2">
      <c r="I35" s="14">
        <v>1</v>
      </c>
      <c r="J35" s="14">
        <v>0</v>
      </c>
      <c r="K35" s="14">
        <f>IF(I35 * J35&gt;0,TRUNC(I35 * J35+0.005,2),TRUNC(I35 * J35-0.005,2))</f>
        <v>0</v>
      </c>
    </row>
    <row r="38" spans="2:12" ht="12.75" customHeight="1" x14ac:dyDescent="0.2">
      <c r="B38" s="2" t="s">
        <v>24</v>
      </c>
      <c r="C38" s="26" t="s">
        <v>351</v>
      </c>
      <c r="D38" s="26"/>
      <c r="E38" s="26"/>
      <c r="F38" s="26"/>
      <c r="G38" s="26"/>
      <c r="H38" s="26"/>
      <c r="I38" s="26"/>
      <c r="J38" s="26"/>
      <c r="K38" s="26"/>
      <c r="L38" s="2"/>
    </row>
    <row r="39" spans="2:12" ht="12.75" customHeight="1" x14ac:dyDescent="0.2">
      <c r="B39" s="1" t="s">
        <v>25</v>
      </c>
      <c r="C39" s="27" t="s">
        <v>26</v>
      </c>
      <c r="D39" s="27"/>
      <c r="E39" s="27"/>
      <c r="F39" s="27"/>
      <c r="G39" s="27"/>
      <c r="H39" s="27"/>
      <c r="I39" s="27"/>
      <c r="J39" s="27"/>
      <c r="K39" s="27"/>
      <c r="L39" s="3"/>
    </row>
    <row r="40" spans="2:12" ht="12.75" customHeight="1" x14ac:dyDescent="0.2">
      <c r="C40" s="27"/>
      <c r="D40" s="27"/>
      <c r="E40" s="27"/>
      <c r="F40" s="27"/>
      <c r="G40" s="27"/>
      <c r="H40" s="27"/>
      <c r="I40" s="27"/>
      <c r="J40" s="27"/>
      <c r="K40" s="27"/>
      <c r="L40" s="3"/>
    </row>
    <row r="41" spans="2:12" ht="12.75" customHeight="1" x14ac:dyDescent="0.2">
      <c r="C41" s="27"/>
      <c r="D41" s="27"/>
      <c r="E41" s="27"/>
      <c r="F41" s="27"/>
      <c r="G41" s="27"/>
      <c r="H41" s="27"/>
      <c r="I41" s="27"/>
      <c r="J41" s="27"/>
      <c r="K41" s="27"/>
      <c r="L41" s="3"/>
    </row>
    <row r="42" spans="2:12" ht="12.75" customHeight="1" x14ac:dyDescent="0.2">
      <c r="C42" s="27"/>
      <c r="D42" s="27"/>
      <c r="E42" s="27"/>
      <c r="F42" s="27"/>
      <c r="G42" s="27"/>
      <c r="H42" s="27"/>
      <c r="I42" s="27"/>
      <c r="J42" s="27"/>
      <c r="K42" s="27"/>
      <c r="L42" s="3"/>
    </row>
    <row r="43" spans="2:12" ht="12.75" customHeight="1" x14ac:dyDescent="0.2">
      <c r="C43" s="27"/>
      <c r="D43" s="27"/>
      <c r="E43" s="27"/>
      <c r="F43" s="27"/>
      <c r="G43" s="27"/>
      <c r="H43" s="27"/>
      <c r="I43" s="27"/>
      <c r="J43" s="27"/>
      <c r="K43" s="27"/>
      <c r="L43" s="3"/>
    </row>
    <row r="44" spans="2:12" ht="12.75" customHeight="1" x14ac:dyDescent="0.2">
      <c r="C44" s="27"/>
      <c r="D44" s="27"/>
      <c r="E44" s="27"/>
      <c r="F44" s="27"/>
      <c r="G44" s="27"/>
      <c r="H44" s="27"/>
      <c r="I44" s="27"/>
      <c r="J44" s="27"/>
      <c r="K44" s="27"/>
      <c r="L44" s="3"/>
    </row>
    <row r="45" spans="2:12" ht="12.75" customHeight="1" x14ac:dyDescent="0.2">
      <c r="C45" s="27"/>
      <c r="D45" s="27"/>
      <c r="E45" s="27"/>
      <c r="F45" s="27"/>
      <c r="G45" s="27"/>
      <c r="H45" s="27"/>
      <c r="I45" s="27"/>
      <c r="J45" s="27"/>
      <c r="K45" s="27"/>
      <c r="L45" s="3"/>
    </row>
    <row r="46" spans="2:12" ht="12.75" customHeight="1" x14ac:dyDescent="0.2">
      <c r="C46" s="27"/>
      <c r="D46" s="27"/>
      <c r="E46" s="27"/>
      <c r="F46" s="27"/>
      <c r="G46" s="27"/>
      <c r="H46" s="27"/>
      <c r="I46" s="27"/>
      <c r="J46" s="27"/>
      <c r="K46" s="27"/>
      <c r="L46" s="3"/>
    </row>
    <row r="47" spans="2:12" ht="12.75" customHeight="1" x14ac:dyDescent="0.2">
      <c r="C47" s="27"/>
      <c r="D47" s="27"/>
      <c r="E47" s="27"/>
      <c r="F47" s="27"/>
      <c r="G47" s="27"/>
      <c r="H47" s="27"/>
      <c r="I47" s="27"/>
      <c r="J47" s="27"/>
      <c r="K47" s="27"/>
      <c r="L47" s="3"/>
    </row>
    <row r="48" spans="2:12" ht="12.75" customHeight="1" x14ac:dyDescent="0.2">
      <c r="C48" s="27"/>
      <c r="D48" s="27"/>
      <c r="E48" s="27"/>
      <c r="F48" s="27"/>
      <c r="G48" s="27"/>
      <c r="H48" s="27"/>
      <c r="I48" s="27"/>
      <c r="J48" s="27"/>
      <c r="K48" s="27"/>
      <c r="L48" s="3"/>
    </row>
    <row r="49" spans="2:12" ht="12.75" customHeight="1" x14ac:dyDescent="0.2">
      <c r="C49" s="27"/>
      <c r="D49" s="27"/>
      <c r="E49" s="27"/>
      <c r="F49" s="27"/>
      <c r="G49" s="27"/>
      <c r="H49" s="27"/>
      <c r="I49" s="27"/>
      <c r="J49" s="27"/>
      <c r="K49" s="27"/>
      <c r="L49" s="3"/>
    </row>
    <row r="50" spans="2:12" ht="12.75" customHeight="1" x14ac:dyDescent="0.2">
      <c r="C50" s="27"/>
      <c r="D50" s="27"/>
      <c r="E50" s="27"/>
      <c r="F50" s="27"/>
      <c r="G50" s="27"/>
      <c r="H50" s="27"/>
      <c r="I50" s="27"/>
      <c r="J50" s="27"/>
      <c r="K50" s="27"/>
      <c r="L50" s="3"/>
    </row>
    <row r="51" spans="2:12" ht="12.75" customHeight="1" x14ac:dyDescent="0.2">
      <c r="C51" s="27"/>
      <c r="D51" s="27"/>
      <c r="E51" s="27"/>
      <c r="F51" s="27"/>
      <c r="G51" s="27"/>
      <c r="H51" s="27"/>
      <c r="I51" s="27"/>
      <c r="J51" s="27"/>
      <c r="K51" s="27"/>
      <c r="L51" s="3"/>
    </row>
    <row r="52" spans="2:12" ht="12.75" customHeight="1" x14ac:dyDescent="0.2">
      <c r="C52" s="27"/>
      <c r="D52" s="27"/>
      <c r="E52" s="27"/>
      <c r="F52" s="27"/>
      <c r="G52" s="27"/>
      <c r="H52" s="27"/>
      <c r="I52" s="27"/>
      <c r="J52" s="27"/>
      <c r="K52" s="27"/>
      <c r="L52" s="3"/>
    </row>
    <row r="53" spans="2:12" ht="12.75" customHeight="1" x14ac:dyDescent="0.2">
      <c r="C53" s="27"/>
      <c r="D53" s="27"/>
      <c r="E53" s="27"/>
      <c r="F53" s="27"/>
      <c r="G53" s="27"/>
      <c r="H53" s="27"/>
      <c r="I53" s="27"/>
      <c r="J53" s="27"/>
      <c r="K53" s="27"/>
      <c r="L53" s="3"/>
    </row>
    <row r="54" spans="2:12" ht="12.75" customHeight="1" x14ac:dyDescent="0.2">
      <c r="C54" s="27"/>
      <c r="D54" s="27"/>
      <c r="E54" s="27"/>
      <c r="F54" s="27"/>
      <c r="G54" s="27"/>
      <c r="H54" s="27"/>
      <c r="I54" s="27"/>
      <c r="J54" s="27"/>
      <c r="K54" s="27"/>
      <c r="L54" s="3"/>
    </row>
    <row r="55" spans="2:12" ht="12.75" customHeight="1" x14ac:dyDescent="0.2">
      <c r="C55" s="27"/>
      <c r="D55" s="27"/>
      <c r="E55" s="27"/>
      <c r="F55" s="27"/>
      <c r="G55" s="27"/>
      <c r="H55" s="27"/>
      <c r="I55" s="27"/>
      <c r="J55" s="27"/>
      <c r="K55" s="27"/>
      <c r="L55" s="3"/>
    </row>
    <row r="56" spans="2:12" ht="12.75" customHeight="1" x14ac:dyDescent="0.2">
      <c r="C56" s="27"/>
      <c r="D56" s="27"/>
      <c r="E56" s="27"/>
      <c r="F56" s="27"/>
      <c r="G56" s="27"/>
      <c r="H56" s="27"/>
      <c r="I56" s="27"/>
      <c r="J56" s="27"/>
      <c r="K56" s="27"/>
      <c r="L56" s="3"/>
    </row>
    <row r="57" spans="2:12" ht="329.25" customHeight="1" x14ac:dyDescent="0.2">
      <c r="C57" s="27"/>
      <c r="D57" s="27"/>
      <c r="E57" s="27"/>
      <c r="F57" s="27"/>
      <c r="G57" s="27"/>
      <c r="H57" s="27"/>
      <c r="I57" s="27"/>
      <c r="J57" s="27"/>
      <c r="K57" s="27"/>
      <c r="L57" s="3"/>
    </row>
    <row r="58" spans="2:12" ht="12.75" customHeight="1" x14ac:dyDescent="0.2">
      <c r="I58" s="14">
        <v>1</v>
      </c>
      <c r="J58" s="14">
        <v>0</v>
      </c>
      <c r="K58" s="14">
        <f>IF(I58 * J58&gt;0,TRUNC(I58 * J58+0.005,2),TRUNC(I58 * J58-0.005,2))</f>
        <v>0</v>
      </c>
    </row>
    <row r="61" spans="2:12" ht="12.75" customHeight="1" x14ac:dyDescent="0.2">
      <c r="B61" s="2" t="s">
        <v>27</v>
      </c>
      <c r="C61" s="26" t="s">
        <v>352</v>
      </c>
      <c r="D61" s="26"/>
      <c r="E61" s="26"/>
      <c r="F61" s="26"/>
      <c r="G61" s="26"/>
      <c r="H61" s="26"/>
      <c r="I61" s="26"/>
      <c r="J61" s="26"/>
      <c r="K61" s="26"/>
      <c r="L61" s="2"/>
    </row>
    <row r="62" spans="2:12" ht="12.75" customHeight="1" x14ac:dyDescent="0.2">
      <c r="B62" s="1" t="s">
        <v>28</v>
      </c>
      <c r="C62" s="27" t="s">
        <v>29</v>
      </c>
      <c r="D62" s="27"/>
      <c r="E62" s="27"/>
      <c r="F62" s="27"/>
      <c r="G62" s="27"/>
      <c r="H62" s="27"/>
      <c r="I62" s="27"/>
      <c r="J62" s="27"/>
      <c r="K62" s="27"/>
      <c r="L62" s="3"/>
    </row>
    <row r="63" spans="2:12" ht="12.75" customHeight="1" x14ac:dyDescent="0.2">
      <c r="C63" s="27"/>
      <c r="D63" s="27"/>
      <c r="E63" s="27"/>
      <c r="F63" s="27"/>
      <c r="G63" s="27"/>
      <c r="H63" s="27"/>
      <c r="I63" s="27"/>
      <c r="J63" s="27"/>
      <c r="K63" s="27"/>
      <c r="L63" s="3"/>
    </row>
    <row r="64" spans="2:12" ht="12.75" customHeight="1" x14ac:dyDescent="0.2">
      <c r="C64" s="27"/>
      <c r="D64" s="27"/>
      <c r="E64" s="27"/>
      <c r="F64" s="27"/>
      <c r="G64" s="27"/>
      <c r="H64" s="27"/>
      <c r="I64" s="27"/>
      <c r="J64" s="27"/>
      <c r="K64" s="27"/>
      <c r="L64" s="3"/>
    </row>
    <row r="65" spans="2:12" ht="12.75" customHeight="1" x14ac:dyDescent="0.2">
      <c r="C65" s="27"/>
      <c r="D65" s="27"/>
      <c r="E65" s="27"/>
      <c r="F65" s="27"/>
      <c r="G65" s="27"/>
      <c r="H65" s="27"/>
      <c r="I65" s="27"/>
      <c r="J65" s="27"/>
      <c r="K65" s="27"/>
      <c r="L65" s="3"/>
    </row>
    <row r="66" spans="2:12" ht="12.75" customHeight="1" x14ac:dyDescent="0.2">
      <c r="C66" s="27"/>
      <c r="D66" s="27"/>
      <c r="E66" s="27"/>
      <c r="F66" s="27"/>
      <c r="G66" s="27"/>
      <c r="H66" s="27"/>
      <c r="I66" s="27"/>
      <c r="J66" s="27"/>
      <c r="K66" s="27"/>
      <c r="L66" s="3"/>
    </row>
    <row r="67" spans="2:12" ht="12.75" customHeight="1" x14ac:dyDescent="0.2">
      <c r="C67" s="27"/>
      <c r="D67" s="27"/>
      <c r="E67" s="27"/>
      <c r="F67" s="27"/>
      <c r="G67" s="27"/>
      <c r="H67" s="27"/>
      <c r="I67" s="27"/>
      <c r="J67" s="27"/>
      <c r="K67" s="27"/>
      <c r="L67" s="3"/>
    </row>
    <row r="68" spans="2:12" ht="12.75" customHeight="1" x14ac:dyDescent="0.2">
      <c r="C68" s="27"/>
      <c r="D68" s="27"/>
      <c r="E68" s="27"/>
      <c r="F68" s="27"/>
      <c r="G68" s="27"/>
      <c r="H68" s="27"/>
      <c r="I68" s="27"/>
      <c r="J68" s="27"/>
      <c r="K68" s="27"/>
      <c r="L68" s="3"/>
    </row>
    <row r="69" spans="2:12" ht="12.75" customHeight="1" x14ac:dyDescent="0.2">
      <c r="C69" s="27"/>
      <c r="D69" s="27"/>
      <c r="E69" s="27"/>
      <c r="F69" s="27"/>
      <c r="G69" s="27"/>
      <c r="H69" s="27"/>
      <c r="I69" s="27"/>
      <c r="J69" s="27"/>
      <c r="K69" s="27"/>
      <c r="L69" s="3"/>
    </row>
    <row r="70" spans="2:12" ht="12.75" customHeight="1" x14ac:dyDescent="0.2">
      <c r="I70" s="14">
        <v>1</v>
      </c>
      <c r="J70" s="14">
        <v>0</v>
      </c>
      <c r="K70" s="14">
        <f>IF(I70 * J70&gt;0,TRUNC(I70 * J70+0.005,2),TRUNC(I70 * J70-0.005,2))</f>
        <v>0</v>
      </c>
    </row>
    <row r="73" spans="2:12" ht="12.75" customHeight="1" x14ac:dyDescent="0.2">
      <c r="B73" s="2" t="s">
        <v>30</v>
      </c>
      <c r="C73" s="26" t="s">
        <v>353</v>
      </c>
      <c r="D73" s="26"/>
      <c r="E73" s="26"/>
      <c r="F73" s="26"/>
      <c r="G73" s="26"/>
      <c r="H73" s="26"/>
      <c r="I73" s="26"/>
      <c r="J73" s="26"/>
      <c r="K73" s="26"/>
      <c r="L73" s="2"/>
    </row>
    <row r="74" spans="2:12" ht="12.75" customHeight="1" x14ac:dyDescent="0.2">
      <c r="B74" s="1" t="s">
        <v>31</v>
      </c>
      <c r="C74" s="27" t="s">
        <v>32</v>
      </c>
      <c r="D74" s="27"/>
      <c r="E74" s="27"/>
      <c r="F74" s="27"/>
      <c r="G74" s="27"/>
      <c r="H74" s="27"/>
      <c r="I74" s="27"/>
      <c r="J74" s="27"/>
      <c r="K74" s="27"/>
      <c r="L74" s="3"/>
    </row>
    <row r="75" spans="2:12" ht="12.75" customHeight="1" x14ac:dyDescent="0.2">
      <c r="C75" s="27"/>
      <c r="D75" s="27"/>
      <c r="E75" s="27"/>
      <c r="F75" s="27"/>
      <c r="G75" s="27"/>
      <c r="H75" s="27"/>
      <c r="I75" s="27"/>
      <c r="J75" s="27"/>
      <c r="K75" s="27"/>
      <c r="L75" s="3"/>
    </row>
    <row r="76" spans="2:12" ht="12.75" customHeight="1" x14ac:dyDescent="0.2">
      <c r="C76" s="27"/>
      <c r="D76" s="27"/>
      <c r="E76" s="27"/>
      <c r="F76" s="27"/>
      <c r="G76" s="27"/>
      <c r="H76" s="27"/>
      <c r="I76" s="27"/>
      <c r="J76" s="27"/>
      <c r="K76" s="27"/>
      <c r="L76" s="3"/>
    </row>
    <row r="77" spans="2:12" ht="12.75" customHeight="1" x14ac:dyDescent="0.2">
      <c r="C77" s="27"/>
      <c r="D77" s="27"/>
      <c r="E77" s="27"/>
      <c r="F77" s="27"/>
      <c r="G77" s="27"/>
      <c r="H77" s="27"/>
      <c r="I77" s="27"/>
      <c r="J77" s="27"/>
      <c r="K77" s="27"/>
      <c r="L77" s="3"/>
    </row>
    <row r="78" spans="2:12" ht="12.75" customHeight="1" x14ac:dyDescent="0.2">
      <c r="C78" s="27"/>
      <c r="D78" s="27"/>
      <c r="E78" s="27"/>
      <c r="F78" s="27"/>
      <c r="G78" s="27"/>
      <c r="H78" s="27"/>
      <c r="I78" s="27"/>
      <c r="J78" s="27"/>
      <c r="K78" s="27"/>
      <c r="L78" s="3"/>
    </row>
    <row r="79" spans="2:12" ht="12.75" customHeight="1" x14ac:dyDescent="0.2">
      <c r="C79" s="27"/>
      <c r="D79" s="27"/>
      <c r="E79" s="27"/>
      <c r="F79" s="27"/>
      <c r="G79" s="27"/>
      <c r="H79" s="27"/>
      <c r="I79" s="27"/>
      <c r="J79" s="27"/>
      <c r="K79" s="27"/>
      <c r="L79" s="3"/>
    </row>
    <row r="80" spans="2:12" ht="12.75" customHeight="1" x14ac:dyDescent="0.2">
      <c r="C80" s="27"/>
      <c r="D80" s="27"/>
      <c r="E80" s="27"/>
      <c r="F80" s="27"/>
      <c r="G80" s="27"/>
      <c r="H80" s="27"/>
      <c r="I80" s="27"/>
      <c r="J80" s="27"/>
      <c r="K80" s="27"/>
      <c r="L80" s="3"/>
    </row>
    <row r="81" spans="2:12" ht="12.75" customHeight="1" x14ac:dyDescent="0.2">
      <c r="C81" s="27"/>
      <c r="D81" s="27"/>
      <c r="E81" s="27"/>
      <c r="F81" s="27"/>
      <c r="G81" s="27"/>
      <c r="H81" s="27"/>
      <c r="I81" s="27"/>
      <c r="J81" s="27"/>
      <c r="K81" s="27"/>
      <c r="L81" s="3"/>
    </row>
    <row r="82" spans="2:12" ht="12.75" customHeight="1" x14ac:dyDescent="0.2">
      <c r="C82" s="27"/>
      <c r="D82" s="27"/>
      <c r="E82" s="27"/>
      <c r="F82" s="27"/>
      <c r="G82" s="27"/>
      <c r="H82" s="27"/>
      <c r="I82" s="27"/>
      <c r="J82" s="27"/>
      <c r="K82" s="27"/>
      <c r="L82" s="3"/>
    </row>
    <row r="83" spans="2:12" ht="12.75" customHeight="1" x14ac:dyDescent="0.2">
      <c r="C83" s="27"/>
      <c r="D83" s="27"/>
      <c r="E83" s="27"/>
      <c r="F83" s="27"/>
      <c r="G83" s="27"/>
      <c r="H83" s="27"/>
      <c r="I83" s="27"/>
      <c r="J83" s="27"/>
      <c r="K83" s="27"/>
      <c r="L83" s="3"/>
    </row>
    <row r="84" spans="2:12" ht="12.75" customHeight="1" x14ac:dyDescent="0.2">
      <c r="C84" s="27"/>
      <c r="D84" s="27"/>
      <c r="E84" s="27"/>
      <c r="F84" s="27"/>
      <c r="G84" s="27"/>
      <c r="H84" s="27"/>
      <c r="I84" s="27"/>
      <c r="J84" s="27"/>
      <c r="K84" s="27"/>
      <c r="L84" s="3"/>
    </row>
    <row r="85" spans="2:12" ht="12.75" customHeight="1" x14ac:dyDescent="0.2">
      <c r="C85" s="27"/>
      <c r="D85" s="27"/>
      <c r="E85" s="27"/>
      <c r="F85" s="27"/>
      <c r="G85" s="27"/>
      <c r="H85" s="27"/>
      <c r="I85" s="27"/>
      <c r="J85" s="27"/>
      <c r="K85" s="27"/>
      <c r="L85" s="3"/>
    </row>
    <row r="86" spans="2:12" ht="12.75" customHeight="1" x14ac:dyDescent="0.2">
      <c r="C86" s="27"/>
      <c r="D86" s="27"/>
      <c r="E86" s="27"/>
      <c r="F86" s="27"/>
      <c r="G86" s="27"/>
      <c r="H86" s="27"/>
      <c r="I86" s="27"/>
      <c r="J86" s="27"/>
      <c r="K86" s="27"/>
      <c r="L86" s="3"/>
    </row>
    <row r="87" spans="2:12" ht="12.75" customHeight="1" x14ac:dyDescent="0.2">
      <c r="C87" s="27"/>
      <c r="D87" s="27"/>
      <c r="E87" s="27"/>
      <c r="F87" s="27"/>
      <c r="G87" s="27"/>
      <c r="H87" s="27"/>
      <c r="I87" s="27"/>
      <c r="J87" s="27"/>
      <c r="K87" s="27"/>
      <c r="L87" s="3"/>
    </row>
    <row r="88" spans="2:12" ht="12.75" customHeight="1" x14ac:dyDescent="0.2">
      <c r="C88" s="27"/>
      <c r="D88" s="27"/>
      <c r="E88" s="27"/>
      <c r="F88" s="27"/>
      <c r="G88" s="27"/>
      <c r="H88" s="27"/>
      <c r="I88" s="27"/>
      <c r="J88" s="27"/>
      <c r="K88" s="27"/>
      <c r="L88" s="3"/>
    </row>
    <row r="89" spans="2:12" ht="12.75" customHeight="1" x14ac:dyDescent="0.2">
      <c r="C89" s="27"/>
      <c r="D89" s="27"/>
      <c r="E89" s="27"/>
      <c r="F89" s="27"/>
      <c r="G89" s="27"/>
      <c r="H89" s="27"/>
      <c r="I89" s="27"/>
      <c r="J89" s="27"/>
      <c r="K89" s="27"/>
      <c r="L89" s="3"/>
    </row>
    <row r="90" spans="2:12" ht="51.75" customHeight="1" x14ac:dyDescent="0.2">
      <c r="C90" s="27"/>
      <c r="D90" s="27"/>
      <c r="E90" s="27"/>
      <c r="F90" s="27"/>
      <c r="G90" s="27"/>
      <c r="H90" s="27"/>
      <c r="I90" s="27"/>
      <c r="J90" s="27"/>
      <c r="K90" s="27"/>
      <c r="L90" s="3"/>
    </row>
    <row r="91" spans="2:12" ht="12.75" customHeight="1" x14ac:dyDescent="0.2">
      <c r="I91" s="14">
        <v>2684.36</v>
      </c>
      <c r="J91" s="14">
        <v>0</v>
      </c>
      <c r="K91" s="14">
        <f>IF(I91 * J91&gt;0,TRUNC(I91 * J91+0.005,2),TRUNC(I91 * J91-0.005,2))</f>
        <v>0</v>
      </c>
    </row>
    <row r="94" spans="2:12" ht="12.75" customHeight="1" x14ac:dyDescent="0.2">
      <c r="B94" s="2" t="s">
        <v>33</v>
      </c>
      <c r="C94" s="26" t="s">
        <v>354</v>
      </c>
      <c r="D94" s="26"/>
      <c r="E94" s="26"/>
      <c r="F94" s="26"/>
      <c r="G94" s="26"/>
      <c r="H94" s="26"/>
      <c r="I94" s="26"/>
      <c r="J94" s="26"/>
      <c r="K94" s="26"/>
      <c r="L94" s="2"/>
    </row>
    <row r="95" spans="2:12" ht="12.75" customHeight="1" x14ac:dyDescent="0.2">
      <c r="B95" s="1" t="s">
        <v>34</v>
      </c>
      <c r="C95" s="27" t="s">
        <v>35</v>
      </c>
      <c r="D95" s="27"/>
      <c r="E95" s="27"/>
      <c r="F95" s="27"/>
      <c r="G95" s="27"/>
      <c r="H95" s="27"/>
      <c r="I95" s="27"/>
      <c r="J95" s="27"/>
      <c r="K95" s="27"/>
      <c r="L95" s="3"/>
    </row>
    <row r="96" spans="2:12" ht="12.75" customHeight="1" x14ac:dyDescent="0.2">
      <c r="C96" s="27"/>
      <c r="D96" s="27"/>
      <c r="E96" s="27"/>
      <c r="F96" s="27"/>
      <c r="G96" s="27"/>
      <c r="H96" s="27"/>
      <c r="I96" s="27"/>
      <c r="J96" s="27"/>
      <c r="K96" s="27"/>
      <c r="L96" s="3"/>
    </row>
    <row r="97" spans="2:12" ht="12.75" customHeight="1" x14ac:dyDescent="0.2">
      <c r="C97" s="27"/>
      <c r="D97" s="27"/>
      <c r="E97" s="27"/>
      <c r="F97" s="27"/>
      <c r="G97" s="27"/>
      <c r="H97" s="27"/>
      <c r="I97" s="27"/>
      <c r="J97" s="27"/>
      <c r="K97" s="27"/>
      <c r="L97" s="3"/>
    </row>
    <row r="98" spans="2:12" ht="12.75" customHeight="1" x14ac:dyDescent="0.2">
      <c r="C98" s="27"/>
      <c r="D98" s="27"/>
      <c r="E98" s="27"/>
      <c r="F98" s="27"/>
      <c r="G98" s="27"/>
      <c r="H98" s="27"/>
      <c r="I98" s="27"/>
      <c r="J98" s="27"/>
      <c r="K98" s="27"/>
      <c r="L98" s="3"/>
    </row>
    <row r="99" spans="2:12" ht="12.75" customHeight="1" x14ac:dyDescent="0.2">
      <c r="C99" s="27"/>
      <c r="D99" s="27"/>
      <c r="E99" s="27"/>
      <c r="F99" s="27"/>
      <c r="G99" s="27"/>
      <c r="H99" s="27"/>
      <c r="I99" s="27"/>
      <c r="J99" s="27"/>
      <c r="K99" s="27"/>
      <c r="L99" s="3"/>
    </row>
    <row r="100" spans="2:12" ht="12.75" customHeight="1" x14ac:dyDescent="0.2">
      <c r="C100" s="27"/>
      <c r="D100" s="27"/>
      <c r="E100" s="27"/>
      <c r="F100" s="27"/>
      <c r="G100" s="27"/>
      <c r="H100" s="27"/>
      <c r="I100" s="27"/>
      <c r="J100" s="27"/>
      <c r="K100" s="27"/>
      <c r="L100" s="3"/>
    </row>
    <row r="101" spans="2:12" ht="12.75" customHeight="1" x14ac:dyDescent="0.2">
      <c r="C101" s="27"/>
      <c r="D101" s="27"/>
      <c r="E101" s="27"/>
      <c r="F101" s="27"/>
      <c r="G101" s="27"/>
      <c r="H101" s="27"/>
      <c r="I101" s="27"/>
      <c r="J101" s="27"/>
      <c r="K101" s="27"/>
      <c r="L101" s="3"/>
    </row>
    <row r="102" spans="2:12" ht="55.5" customHeight="1" x14ac:dyDescent="0.2">
      <c r="C102" s="27"/>
      <c r="D102" s="27"/>
      <c r="E102" s="27"/>
      <c r="F102" s="27"/>
      <c r="G102" s="27"/>
      <c r="H102" s="27"/>
      <c r="I102" s="27"/>
      <c r="J102" s="27"/>
      <c r="K102" s="27"/>
      <c r="L102" s="3"/>
    </row>
    <row r="103" spans="2:12" ht="12.75" customHeight="1" x14ac:dyDescent="0.2">
      <c r="I103" s="14">
        <v>2684.36</v>
      </c>
      <c r="J103" s="14">
        <v>0</v>
      </c>
      <c r="K103" s="14">
        <f>IF(I103 * J103&gt;0,TRUNC(I103 * J103+0.005,2),TRUNC(I103 * J103-0.005,2))</f>
        <v>0</v>
      </c>
    </row>
    <row r="107" spans="2:12" ht="15.75" customHeight="1" thickBot="1" x14ac:dyDescent="0.25">
      <c r="C107" s="15" t="s">
        <v>36</v>
      </c>
      <c r="D107" s="15"/>
      <c r="E107" s="15"/>
      <c r="F107" s="15"/>
      <c r="G107" s="15"/>
      <c r="H107" s="15"/>
      <c r="I107" s="15"/>
      <c r="J107" s="16"/>
      <c r="K107" s="17">
        <f xml:space="preserve"> K21+ K28+ K35+ K58+ K70+ K91+ K103</f>
        <v>0</v>
      </c>
    </row>
    <row r="108" spans="2:12" ht="12.75" customHeight="1" thickTop="1" x14ac:dyDescent="0.2">
      <c r="C108" s="2"/>
      <c r="D108" s="2"/>
      <c r="E108" s="2"/>
      <c r="F108" s="2"/>
      <c r="G108" s="2"/>
      <c r="H108" s="2"/>
      <c r="I108" s="2"/>
      <c r="J108" s="2"/>
      <c r="K108" s="2"/>
      <c r="L108" s="5"/>
    </row>
    <row r="109" spans="2:12" ht="12.75" customHeight="1" x14ac:dyDescent="0.2">
      <c r="C109" s="4"/>
      <c r="D109" s="4"/>
      <c r="E109" s="4"/>
      <c r="F109" s="4"/>
      <c r="G109" s="4"/>
      <c r="H109" s="4"/>
      <c r="I109" s="4"/>
      <c r="J109" s="4"/>
      <c r="K109" s="4"/>
      <c r="L109" s="4"/>
    </row>
    <row r="112" spans="2:12" ht="16.5" customHeight="1" x14ac:dyDescent="0.2">
      <c r="B112" s="29" t="s">
        <v>37</v>
      </c>
      <c r="C112" s="29"/>
      <c r="D112" s="29"/>
      <c r="E112" s="29"/>
      <c r="F112" s="29"/>
      <c r="G112" s="29"/>
      <c r="H112" s="29"/>
      <c r="I112" s="29"/>
      <c r="J112" s="29"/>
      <c r="K112" s="29"/>
      <c r="L112" s="11"/>
    </row>
    <row r="115" spans="2:12" ht="12.75" customHeight="1" x14ac:dyDescent="0.2">
      <c r="B115" s="2" t="s">
        <v>38</v>
      </c>
      <c r="C115" s="26" t="s">
        <v>355</v>
      </c>
      <c r="D115" s="26"/>
      <c r="E115" s="26"/>
      <c r="F115" s="26"/>
      <c r="G115" s="26"/>
      <c r="H115" s="26"/>
      <c r="I115" s="26"/>
      <c r="J115" s="26"/>
      <c r="K115" s="26"/>
      <c r="L115" s="2"/>
    </row>
    <row r="116" spans="2:12" ht="12.75" customHeight="1" x14ac:dyDescent="0.2">
      <c r="B116" s="1" t="s">
        <v>39</v>
      </c>
      <c r="C116" s="27" t="s">
        <v>40</v>
      </c>
      <c r="D116" s="27"/>
      <c r="E116" s="27"/>
      <c r="F116" s="27"/>
      <c r="G116" s="27"/>
      <c r="H116" s="27"/>
      <c r="I116" s="27"/>
      <c r="J116" s="27"/>
      <c r="K116" s="27"/>
      <c r="L116" s="3"/>
    </row>
    <row r="117" spans="2:12" ht="12.75" customHeight="1" x14ac:dyDescent="0.2">
      <c r="C117" s="27"/>
      <c r="D117" s="27"/>
      <c r="E117" s="27"/>
      <c r="F117" s="27"/>
      <c r="G117" s="27"/>
      <c r="H117" s="27"/>
      <c r="I117" s="27"/>
      <c r="J117" s="27"/>
      <c r="K117" s="27"/>
      <c r="L117" s="3"/>
    </row>
    <row r="118" spans="2:12" ht="12.75" customHeight="1" x14ac:dyDescent="0.2">
      <c r="C118" s="27"/>
      <c r="D118" s="27"/>
      <c r="E118" s="27"/>
      <c r="F118" s="27"/>
      <c r="G118" s="27"/>
      <c r="H118" s="27"/>
      <c r="I118" s="27"/>
      <c r="J118" s="27"/>
      <c r="K118" s="27"/>
      <c r="L118" s="3"/>
    </row>
    <row r="119" spans="2:12" ht="12.75" customHeight="1" x14ac:dyDescent="0.2">
      <c r="C119" s="27"/>
      <c r="D119" s="27"/>
      <c r="E119" s="27"/>
      <c r="F119" s="27"/>
      <c r="G119" s="27"/>
      <c r="H119" s="27"/>
      <c r="I119" s="27"/>
      <c r="J119" s="27"/>
      <c r="K119" s="27"/>
      <c r="L119" s="3"/>
    </row>
    <row r="120" spans="2:12" ht="35.25" customHeight="1" x14ac:dyDescent="0.2">
      <c r="C120" s="27"/>
      <c r="D120" s="27"/>
      <c r="E120" s="27"/>
      <c r="F120" s="27"/>
      <c r="G120" s="27"/>
      <c r="H120" s="27"/>
      <c r="I120" s="27"/>
      <c r="J120" s="27"/>
      <c r="K120" s="27"/>
      <c r="L120" s="3"/>
    </row>
    <row r="121" spans="2:12" ht="12.75" customHeight="1" x14ac:dyDescent="0.2">
      <c r="I121" s="14">
        <v>1</v>
      </c>
      <c r="J121" s="14">
        <v>0</v>
      </c>
      <c r="K121" s="14">
        <f>IF(I121 * J121&gt;0,TRUNC(I121 * J121+0.005,2),TRUNC(I121 * J121-0.005,2))</f>
        <v>0</v>
      </c>
    </row>
    <row r="124" spans="2:12" ht="12.75" customHeight="1" x14ac:dyDescent="0.2">
      <c r="B124" s="2" t="s">
        <v>41</v>
      </c>
      <c r="C124" s="26" t="s">
        <v>356</v>
      </c>
      <c r="D124" s="26"/>
      <c r="E124" s="26"/>
      <c r="F124" s="26"/>
      <c r="G124" s="26"/>
      <c r="H124" s="26"/>
      <c r="I124" s="26"/>
      <c r="J124" s="26"/>
      <c r="K124" s="26"/>
      <c r="L124" s="2"/>
    </row>
    <row r="125" spans="2:12" ht="12.75" customHeight="1" x14ac:dyDescent="0.2">
      <c r="B125" s="1" t="s">
        <v>42</v>
      </c>
      <c r="C125" s="27" t="s">
        <v>43</v>
      </c>
      <c r="D125" s="27"/>
      <c r="E125" s="27"/>
      <c r="F125" s="27"/>
      <c r="G125" s="27"/>
      <c r="H125" s="27"/>
      <c r="I125" s="27"/>
      <c r="J125" s="27"/>
      <c r="K125" s="27"/>
      <c r="L125" s="3"/>
    </row>
    <row r="126" spans="2:12" ht="12.75" customHeight="1" x14ac:dyDescent="0.2">
      <c r="C126" s="27"/>
      <c r="D126" s="27"/>
      <c r="E126" s="27"/>
      <c r="F126" s="27"/>
      <c r="G126" s="27"/>
      <c r="H126" s="27"/>
      <c r="I126" s="27"/>
      <c r="J126" s="27"/>
      <c r="K126" s="27"/>
      <c r="L126" s="3"/>
    </row>
    <row r="127" spans="2:12" ht="12.75" customHeight="1" x14ac:dyDescent="0.2">
      <c r="C127" s="27"/>
      <c r="D127" s="27"/>
      <c r="E127" s="27"/>
      <c r="F127" s="27"/>
      <c r="G127" s="27"/>
      <c r="H127" s="27"/>
      <c r="I127" s="27"/>
      <c r="J127" s="27"/>
      <c r="K127" s="27"/>
      <c r="L127" s="3"/>
    </row>
    <row r="128" spans="2:12" ht="12.75" customHeight="1" x14ac:dyDescent="0.2">
      <c r="C128" s="27"/>
      <c r="D128" s="27"/>
      <c r="E128" s="27"/>
      <c r="F128" s="27"/>
      <c r="G128" s="27"/>
      <c r="H128" s="27"/>
      <c r="I128" s="27"/>
      <c r="J128" s="27"/>
      <c r="K128" s="27"/>
      <c r="L128" s="3"/>
    </row>
    <row r="129" spans="2:12" ht="12.75" customHeight="1" x14ac:dyDescent="0.2">
      <c r="C129" s="27"/>
      <c r="D129" s="27"/>
      <c r="E129" s="27"/>
      <c r="F129" s="27"/>
      <c r="G129" s="27"/>
      <c r="H129" s="27"/>
      <c r="I129" s="27"/>
      <c r="J129" s="27"/>
      <c r="K129" s="27"/>
      <c r="L129" s="3"/>
    </row>
    <row r="130" spans="2:12" ht="12.75" customHeight="1" x14ac:dyDescent="0.2">
      <c r="C130" s="27"/>
      <c r="D130" s="27"/>
      <c r="E130" s="27"/>
      <c r="F130" s="27"/>
      <c r="G130" s="27"/>
      <c r="H130" s="27"/>
      <c r="I130" s="27"/>
      <c r="J130" s="27"/>
      <c r="K130" s="27"/>
      <c r="L130" s="3"/>
    </row>
    <row r="131" spans="2:12" ht="12.75" customHeight="1" x14ac:dyDescent="0.2">
      <c r="C131" s="27"/>
      <c r="D131" s="27"/>
      <c r="E131" s="27"/>
      <c r="F131" s="27"/>
      <c r="G131" s="27"/>
      <c r="H131" s="27"/>
      <c r="I131" s="27"/>
      <c r="J131" s="27"/>
      <c r="K131" s="27"/>
      <c r="L131" s="3"/>
    </row>
    <row r="132" spans="2:12" ht="12.75" customHeight="1" x14ac:dyDescent="0.2">
      <c r="C132" s="27"/>
      <c r="D132" s="27"/>
      <c r="E132" s="27"/>
      <c r="F132" s="27"/>
      <c r="G132" s="27"/>
      <c r="H132" s="27"/>
      <c r="I132" s="27"/>
      <c r="J132" s="27"/>
      <c r="K132" s="27"/>
      <c r="L132" s="3"/>
    </row>
    <row r="133" spans="2:12" ht="12.75" customHeight="1" x14ac:dyDescent="0.2">
      <c r="C133" s="27"/>
      <c r="D133" s="27"/>
      <c r="E133" s="27"/>
      <c r="F133" s="27"/>
      <c r="G133" s="27"/>
      <c r="H133" s="27"/>
      <c r="I133" s="27"/>
      <c r="J133" s="27"/>
      <c r="K133" s="27"/>
      <c r="L133" s="3"/>
    </row>
    <row r="134" spans="2:12" ht="12.75" customHeight="1" x14ac:dyDescent="0.2">
      <c r="C134" s="27"/>
      <c r="D134" s="27"/>
      <c r="E134" s="27"/>
      <c r="F134" s="27"/>
      <c r="G134" s="27"/>
      <c r="H134" s="27"/>
      <c r="I134" s="27"/>
      <c r="J134" s="27"/>
      <c r="K134" s="27"/>
      <c r="L134" s="3"/>
    </row>
    <row r="135" spans="2:12" ht="12.75" customHeight="1" x14ac:dyDescent="0.2">
      <c r="C135" s="27"/>
      <c r="D135" s="27"/>
      <c r="E135" s="27"/>
      <c r="F135" s="27"/>
      <c r="G135" s="27"/>
      <c r="H135" s="27"/>
      <c r="I135" s="27"/>
      <c r="J135" s="27"/>
      <c r="K135" s="27"/>
      <c r="L135" s="3"/>
    </row>
    <row r="136" spans="2:12" ht="12.75" customHeight="1" x14ac:dyDescent="0.2">
      <c r="C136" s="27"/>
      <c r="D136" s="27"/>
      <c r="E136" s="27"/>
      <c r="F136" s="27"/>
      <c r="G136" s="27"/>
      <c r="H136" s="27"/>
      <c r="I136" s="27"/>
      <c r="J136" s="27"/>
      <c r="K136" s="27"/>
      <c r="L136" s="3"/>
    </row>
    <row r="137" spans="2:12" ht="12.75" customHeight="1" x14ac:dyDescent="0.2">
      <c r="C137" s="27"/>
      <c r="D137" s="27"/>
      <c r="E137" s="27"/>
      <c r="F137" s="27"/>
      <c r="G137" s="27"/>
      <c r="H137" s="27"/>
      <c r="I137" s="27"/>
      <c r="J137" s="27"/>
      <c r="K137" s="27"/>
      <c r="L137" s="3"/>
    </row>
    <row r="138" spans="2:12" ht="12.75" customHeight="1" x14ac:dyDescent="0.2">
      <c r="C138" s="27"/>
      <c r="D138" s="27"/>
      <c r="E138" s="27"/>
      <c r="F138" s="27"/>
      <c r="G138" s="27"/>
      <c r="H138" s="27"/>
      <c r="I138" s="27"/>
      <c r="J138" s="27"/>
      <c r="K138" s="27"/>
      <c r="L138" s="3"/>
    </row>
    <row r="139" spans="2:12" ht="12.75" customHeight="1" x14ac:dyDescent="0.2">
      <c r="C139" s="27"/>
      <c r="D139" s="27"/>
      <c r="E139" s="27"/>
      <c r="F139" s="27"/>
      <c r="G139" s="27"/>
      <c r="H139" s="27"/>
      <c r="I139" s="27"/>
      <c r="J139" s="27"/>
      <c r="K139" s="27"/>
      <c r="L139" s="3"/>
    </row>
    <row r="140" spans="2:12" ht="12.75" customHeight="1" x14ac:dyDescent="0.2">
      <c r="C140" s="27"/>
      <c r="D140" s="27"/>
      <c r="E140" s="27"/>
      <c r="F140" s="27"/>
      <c r="G140" s="27"/>
      <c r="H140" s="27"/>
      <c r="I140" s="27"/>
      <c r="J140" s="27"/>
      <c r="K140" s="27"/>
      <c r="L140" s="3"/>
    </row>
    <row r="141" spans="2:12" ht="12.75" customHeight="1" x14ac:dyDescent="0.2">
      <c r="I141" s="14">
        <v>563.15</v>
      </c>
      <c r="J141" s="14">
        <v>0</v>
      </c>
      <c r="K141" s="14">
        <f>IF(I141 * J141&gt;0,TRUNC(I141 * J141+0.005,2),TRUNC(I141 * J141-0.005,2))</f>
        <v>0</v>
      </c>
    </row>
    <row r="144" spans="2:12" ht="12.75" customHeight="1" x14ac:dyDescent="0.2">
      <c r="B144" s="2" t="s">
        <v>44</v>
      </c>
      <c r="C144" s="26" t="s">
        <v>357</v>
      </c>
      <c r="D144" s="26"/>
      <c r="E144" s="26"/>
      <c r="F144" s="26"/>
      <c r="G144" s="26"/>
      <c r="H144" s="26"/>
      <c r="I144" s="26"/>
      <c r="J144" s="26"/>
      <c r="K144" s="26"/>
      <c r="L144" s="2"/>
    </row>
    <row r="145" spans="2:12" ht="12.75" customHeight="1" x14ac:dyDescent="0.2">
      <c r="B145" s="1" t="s">
        <v>45</v>
      </c>
      <c r="C145" s="27" t="s">
        <v>46</v>
      </c>
      <c r="D145" s="27"/>
      <c r="E145" s="27"/>
      <c r="F145" s="27"/>
      <c r="G145" s="27"/>
      <c r="H145" s="27"/>
      <c r="I145" s="27"/>
      <c r="J145" s="27"/>
      <c r="K145" s="27"/>
      <c r="L145" s="3"/>
    </row>
    <row r="146" spans="2:12" ht="12.75" customHeight="1" x14ac:dyDescent="0.2">
      <c r="C146" s="27"/>
      <c r="D146" s="27"/>
      <c r="E146" s="27"/>
      <c r="F146" s="27"/>
      <c r="G146" s="27"/>
      <c r="H146" s="27"/>
      <c r="I146" s="27"/>
      <c r="J146" s="27"/>
      <c r="K146" s="27"/>
      <c r="L146" s="3"/>
    </row>
    <row r="147" spans="2:12" ht="12.75" customHeight="1" x14ac:dyDescent="0.2">
      <c r="C147" s="27"/>
      <c r="D147" s="27"/>
      <c r="E147" s="27"/>
      <c r="F147" s="27"/>
      <c r="G147" s="27"/>
      <c r="H147" s="27"/>
      <c r="I147" s="27"/>
      <c r="J147" s="27"/>
      <c r="K147" s="27"/>
      <c r="L147" s="3"/>
    </row>
    <row r="148" spans="2:12" ht="12.75" customHeight="1" x14ac:dyDescent="0.2">
      <c r="C148" s="27"/>
      <c r="D148" s="27"/>
      <c r="E148" s="27"/>
      <c r="F148" s="27"/>
      <c r="G148" s="27"/>
      <c r="H148" s="27"/>
      <c r="I148" s="27"/>
      <c r="J148" s="27"/>
      <c r="K148" s="27"/>
      <c r="L148" s="3"/>
    </row>
    <row r="149" spans="2:12" ht="12.75" customHeight="1" x14ac:dyDescent="0.2">
      <c r="C149" s="27"/>
      <c r="D149" s="27"/>
      <c r="E149" s="27"/>
      <c r="F149" s="27"/>
      <c r="G149" s="27"/>
      <c r="H149" s="27"/>
      <c r="I149" s="27"/>
      <c r="J149" s="27"/>
      <c r="K149" s="27"/>
      <c r="L149" s="3"/>
    </row>
    <row r="150" spans="2:12" ht="12.75" customHeight="1" x14ac:dyDescent="0.2">
      <c r="C150" s="27"/>
      <c r="D150" s="27"/>
      <c r="E150" s="27"/>
      <c r="F150" s="27"/>
      <c r="G150" s="27"/>
      <c r="H150" s="27"/>
      <c r="I150" s="27"/>
      <c r="J150" s="27"/>
      <c r="K150" s="27"/>
      <c r="L150" s="3"/>
    </row>
    <row r="151" spans="2:12" ht="12.75" customHeight="1" x14ac:dyDescent="0.2">
      <c r="C151" s="27"/>
      <c r="D151" s="27"/>
      <c r="E151" s="27"/>
      <c r="F151" s="27"/>
      <c r="G151" s="27"/>
      <c r="H151" s="27"/>
      <c r="I151" s="27"/>
      <c r="J151" s="27"/>
      <c r="K151" s="27"/>
      <c r="L151" s="3"/>
    </row>
    <row r="152" spans="2:12" ht="12.75" customHeight="1" x14ac:dyDescent="0.2">
      <c r="C152" s="27"/>
      <c r="D152" s="27"/>
      <c r="E152" s="27"/>
      <c r="F152" s="27"/>
      <c r="G152" s="27"/>
      <c r="H152" s="27"/>
      <c r="I152" s="27"/>
      <c r="J152" s="27"/>
      <c r="K152" s="27"/>
      <c r="L152" s="3"/>
    </row>
    <row r="153" spans="2:12" ht="12.75" customHeight="1" x14ac:dyDescent="0.2">
      <c r="C153" s="27"/>
      <c r="D153" s="27"/>
      <c r="E153" s="27"/>
      <c r="F153" s="27"/>
      <c r="G153" s="27"/>
      <c r="H153" s="27"/>
      <c r="I153" s="27"/>
      <c r="J153" s="27"/>
      <c r="K153" s="27"/>
      <c r="L153" s="3"/>
    </row>
    <row r="154" spans="2:12" ht="12.75" customHeight="1" x14ac:dyDescent="0.2">
      <c r="C154" s="27"/>
      <c r="D154" s="27"/>
      <c r="E154" s="27"/>
      <c r="F154" s="27"/>
      <c r="G154" s="27"/>
      <c r="H154" s="27"/>
      <c r="I154" s="27"/>
      <c r="J154" s="27"/>
      <c r="K154" s="27"/>
      <c r="L154" s="3"/>
    </row>
    <row r="155" spans="2:12" ht="12.75" customHeight="1" x14ac:dyDescent="0.2">
      <c r="C155" s="27"/>
      <c r="D155" s="27"/>
      <c r="E155" s="27"/>
      <c r="F155" s="27"/>
      <c r="G155" s="27"/>
      <c r="H155" s="27"/>
      <c r="I155" s="27"/>
      <c r="J155" s="27"/>
      <c r="K155" s="27"/>
      <c r="L155" s="3"/>
    </row>
    <row r="156" spans="2:12" ht="12.75" customHeight="1" x14ac:dyDescent="0.2">
      <c r="C156" s="27"/>
      <c r="D156" s="27"/>
      <c r="E156" s="27"/>
      <c r="F156" s="27"/>
      <c r="G156" s="27"/>
      <c r="H156" s="27"/>
      <c r="I156" s="27"/>
      <c r="J156" s="27"/>
      <c r="K156" s="27"/>
      <c r="L156" s="3"/>
    </row>
    <row r="157" spans="2:12" ht="36" customHeight="1" x14ac:dyDescent="0.2">
      <c r="C157" s="27"/>
      <c r="D157" s="27"/>
      <c r="E157" s="27"/>
      <c r="F157" s="27"/>
      <c r="G157" s="27"/>
      <c r="H157" s="27"/>
      <c r="I157" s="27"/>
      <c r="J157" s="27"/>
      <c r="K157" s="27"/>
      <c r="L157" s="3"/>
    </row>
    <row r="158" spans="2:12" ht="12.75" customHeight="1" x14ac:dyDescent="0.2">
      <c r="I158" s="14">
        <v>2054.2800000000002</v>
      </c>
      <c r="J158" s="14">
        <v>0</v>
      </c>
      <c r="K158" s="14">
        <f>IF(I158 * J158&gt;0,TRUNC(I158 * J158+0.005,2),TRUNC(I158 * J158-0.005,2))</f>
        <v>0</v>
      </c>
    </row>
    <row r="161" spans="2:12" ht="12.75" customHeight="1" x14ac:dyDescent="0.2">
      <c r="B161" s="2" t="s">
        <v>47</v>
      </c>
      <c r="C161" s="26" t="s">
        <v>358</v>
      </c>
      <c r="D161" s="26"/>
      <c r="E161" s="26"/>
      <c r="F161" s="26"/>
      <c r="G161" s="26"/>
      <c r="H161" s="26"/>
      <c r="I161" s="26"/>
      <c r="J161" s="26"/>
      <c r="K161" s="26"/>
      <c r="L161" s="2"/>
    </row>
    <row r="162" spans="2:12" ht="12.75" customHeight="1" x14ac:dyDescent="0.2">
      <c r="B162" s="1" t="s">
        <v>48</v>
      </c>
      <c r="C162" s="27" t="s">
        <v>49</v>
      </c>
      <c r="D162" s="27"/>
      <c r="E162" s="27"/>
      <c r="F162" s="27"/>
      <c r="G162" s="27"/>
      <c r="H162" s="27"/>
      <c r="I162" s="27"/>
      <c r="J162" s="27"/>
      <c r="K162" s="27"/>
      <c r="L162" s="3"/>
    </row>
    <row r="163" spans="2:12" ht="12.75" customHeight="1" x14ac:dyDescent="0.2">
      <c r="C163" s="27"/>
      <c r="D163" s="27"/>
      <c r="E163" s="27"/>
      <c r="F163" s="27"/>
      <c r="G163" s="27"/>
      <c r="H163" s="27"/>
      <c r="I163" s="27"/>
      <c r="J163" s="27"/>
      <c r="K163" s="27"/>
      <c r="L163" s="3"/>
    </row>
    <row r="164" spans="2:12" ht="12.75" customHeight="1" x14ac:dyDescent="0.2">
      <c r="C164" s="27"/>
      <c r="D164" s="27"/>
      <c r="E164" s="27"/>
      <c r="F164" s="27"/>
      <c r="G164" s="27"/>
      <c r="H164" s="27"/>
      <c r="I164" s="27"/>
      <c r="J164" s="27"/>
      <c r="K164" s="27"/>
      <c r="L164" s="3"/>
    </row>
    <row r="165" spans="2:12" ht="12.75" customHeight="1" x14ac:dyDescent="0.2">
      <c r="C165" s="27"/>
      <c r="D165" s="27"/>
      <c r="E165" s="27"/>
      <c r="F165" s="27"/>
      <c r="G165" s="27"/>
      <c r="H165" s="27"/>
      <c r="I165" s="27"/>
      <c r="J165" s="27"/>
      <c r="K165" s="27"/>
      <c r="L165" s="3"/>
    </row>
    <row r="166" spans="2:12" ht="12.75" customHeight="1" x14ac:dyDescent="0.2">
      <c r="C166" s="27"/>
      <c r="D166" s="27"/>
      <c r="E166" s="27"/>
      <c r="F166" s="27"/>
      <c r="G166" s="27"/>
      <c r="H166" s="27"/>
      <c r="I166" s="27"/>
      <c r="J166" s="27"/>
      <c r="K166" s="27"/>
      <c r="L166" s="3"/>
    </row>
    <row r="167" spans="2:12" ht="12.75" customHeight="1" x14ac:dyDescent="0.2">
      <c r="C167" s="27"/>
      <c r="D167" s="27"/>
      <c r="E167" s="27"/>
      <c r="F167" s="27"/>
      <c r="G167" s="27"/>
      <c r="H167" s="27"/>
      <c r="I167" s="27"/>
      <c r="J167" s="27"/>
      <c r="K167" s="27"/>
      <c r="L167" s="3"/>
    </row>
    <row r="168" spans="2:12" ht="12.75" customHeight="1" x14ac:dyDescent="0.2">
      <c r="C168" s="27"/>
      <c r="D168" s="27"/>
      <c r="E168" s="27"/>
      <c r="F168" s="27"/>
      <c r="G168" s="27"/>
      <c r="H168" s="27"/>
      <c r="I168" s="27"/>
      <c r="J168" s="27"/>
      <c r="K168" s="27"/>
      <c r="L168" s="3"/>
    </row>
    <row r="169" spans="2:12" ht="12.75" customHeight="1" x14ac:dyDescent="0.2">
      <c r="C169" s="27"/>
      <c r="D169" s="27"/>
      <c r="E169" s="27"/>
      <c r="F169" s="27"/>
      <c r="G169" s="27"/>
      <c r="H169" s="27"/>
      <c r="I169" s="27"/>
      <c r="J169" s="27"/>
      <c r="K169" s="27"/>
      <c r="L169" s="3"/>
    </row>
    <row r="170" spans="2:12" ht="45" customHeight="1" x14ac:dyDescent="0.2">
      <c r="C170" s="27"/>
      <c r="D170" s="27"/>
      <c r="E170" s="27"/>
      <c r="F170" s="27"/>
      <c r="G170" s="27"/>
      <c r="H170" s="27"/>
      <c r="I170" s="27"/>
      <c r="J170" s="27"/>
      <c r="K170" s="27"/>
      <c r="L170" s="3"/>
    </row>
    <row r="171" spans="2:12" ht="12.75" customHeight="1" x14ac:dyDescent="0.2">
      <c r="I171" s="14">
        <v>171.8</v>
      </c>
      <c r="J171" s="14">
        <v>0</v>
      </c>
      <c r="K171" s="14">
        <f>IF(I171 * J171&gt;0,TRUNC(I171 * J171+0.005,2),TRUNC(I171 * J171-0.005,2))</f>
        <v>0</v>
      </c>
    </row>
    <row r="174" spans="2:12" ht="12.75" customHeight="1" x14ac:dyDescent="0.2">
      <c r="B174" s="2" t="s">
        <v>50</v>
      </c>
      <c r="C174" s="26" t="s">
        <v>359</v>
      </c>
      <c r="D174" s="26"/>
      <c r="E174" s="26"/>
      <c r="F174" s="26"/>
      <c r="G174" s="26"/>
      <c r="H174" s="26"/>
      <c r="I174" s="26"/>
      <c r="J174" s="26"/>
      <c r="K174" s="26"/>
      <c r="L174" s="2"/>
    </row>
    <row r="175" spans="2:12" ht="12.75" customHeight="1" x14ac:dyDescent="0.2">
      <c r="B175" s="1" t="s">
        <v>51</v>
      </c>
      <c r="C175" s="27" t="s">
        <v>52</v>
      </c>
      <c r="D175" s="27"/>
      <c r="E175" s="27"/>
      <c r="F175" s="27"/>
      <c r="G175" s="27"/>
      <c r="H175" s="27"/>
      <c r="I175" s="27"/>
      <c r="J175" s="27"/>
      <c r="K175" s="27"/>
      <c r="L175" s="3"/>
    </row>
    <row r="176" spans="2:12" ht="12.75" customHeight="1" x14ac:dyDescent="0.2">
      <c r="C176" s="27"/>
      <c r="D176" s="27"/>
      <c r="E176" s="27"/>
      <c r="F176" s="27"/>
      <c r="G176" s="27"/>
      <c r="H176" s="27"/>
      <c r="I176" s="27"/>
      <c r="J176" s="27"/>
      <c r="K176" s="27"/>
      <c r="L176" s="3"/>
    </row>
    <row r="177" spans="2:12" ht="16.5" customHeight="1" x14ac:dyDescent="0.2">
      <c r="C177" s="27"/>
      <c r="D177" s="27"/>
      <c r="E177" s="27"/>
      <c r="F177" s="27"/>
      <c r="G177" s="27"/>
      <c r="H177" s="27"/>
      <c r="I177" s="27"/>
      <c r="J177" s="27"/>
      <c r="K177" s="27"/>
    </row>
    <row r="178" spans="2:12" ht="12.75" customHeight="1" x14ac:dyDescent="0.2">
      <c r="I178" s="14">
        <v>72.8</v>
      </c>
      <c r="J178" s="14">
        <v>0</v>
      </c>
      <c r="K178" s="14">
        <f>IF(I178 * J178&gt;0,TRUNC(I178 * J178+0.005,2),TRUNC(I178 * J178-0.005,2))</f>
        <v>0</v>
      </c>
    </row>
    <row r="181" spans="2:12" ht="12.75" customHeight="1" x14ac:dyDescent="0.2">
      <c r="B181" s="2" t="s">
        <v>53</v>
      </c>
      <c r="C181" s="26" t="s">
        <v>360</v>
      </c>
      <c r="D181" s="26"/>
      <c r="E181" s="26"/>
      <c r="F181" s="26"/>
      <c r="G181" s="26"/>
      <c r="H181" s="26"/>
      <c r="I181" s="26"/>
      <c r="J181" s="26"/>
      <c r="K181" s="26"/>
      <c r="L181" s="2"/>
    </row>
    <row r="182" spans="2:12" ht="12.75" customHeight="1" x14ac:dyDescent="0.2">
      <c r="B182" s="1" t="s">
        <v>54</v>
      </c>
      <c r="C182" s="27" t="s">
        <v>55</v>
      </c>
      <c r="D182" s="27"/>
      <c r="E182" s="27"/>
      <c r="F182" s="27"/>
      <c r="G182" s="27"/>
      <c r="H182" s="27"/>
      <c r="I182" s="27"/>
      <c r="J182" s="27"/>
      <c r="K182" s="27"/>
      <c r="L182" s="3"/>
    </row>
    <row r="183" spans="2:12" ht="12.75" customHeight="1" x14ac:dyDescent="0.2">
      <c r="C183" s="27"/>
      <c r="D183" s="27"/>
      <c r="E183" s="27"/>
      <c r="F183" s="27"/>
      <c r="G183" s="27"/>
      <c r="H183" s="27"/>
      <c r="I183" s="27"/>
      <c r="J183" s="27"/>
      <c r="K183" s="27"/>
      <c r="L183" s="3"/>
    </row>
    <row r="184" spans="2:12" ht="12.75" customHeight="1" x14ac:dyDescent="0.2">
      <c r="C184" s="27"/>
      <c r="D184" s="27"/>
      <c r="E184" s="27"/>
      <c r="F184" s="27"/>
      <c r="G184" s="27"/>
      <c r="H184" s="27"/>
      <c r="I184" s="27"/>
      <c r="J184" s="27"/>
      <c r="K184" s="27"/>
      <c r="L184" s="3"/>
    </row>
    <row r="185" spans="2:12" ht="12.75" customHeight="1" x14ac:dyDescent="0.2">
      <c r="C185" s="27"/>
      <c r="D185" s="27"/>
      <c r="E185" s="27"/>
      <c r="F185" s="27"/>
      <c r="G185" s="27"/>
      <c r="H185" s="27"/>
      <c r="I185" s="27"/>
      <c r="J185" s="27"/>
      <c r="K185" s="27"/>
      <c r="L185" s="3"/>
    </row>
    <row r="186" spans="2:12" ht="12.75" customHeight="1" x14ac:dyDescent="0.2">
      <c r="C186" s="27"/>
      <c r="D186" s="27"/>
      <c r="E186" s="27"/>
      <c r="F186" s="27"/>
      <c r="G186" s="27"/>
      <c r="H186" s="27"/>
      <c r="I186" s="27"/>
      <c r="J186" s="27"/>
      <c r="K186" s="27"/>
      <c r="L186" s="3"/>
    </row>
    <row r="187" spans="2:12" ht="12.75" customHeight="1" x14ac:dyDescent="0.2">
      <c r="C187" s="27"/>
      <c r="D187" s="27"/>
      <c r="E187" s="27"/>
      <c r="F187" s="27"/>
      <c r="G187" s="27"/>
      <c r="H187" s="27"/>
      <c r="I187" s="27"/>
      <c r="J187" s="27"/>
      <c r="K187" s="27"/>
      <c r="L187" s="3"/>
    </row>
    <row r="188" spans="2:12" ht="12.75" customHeight="1" x14ac:dyDescent="0.2">
      <c r="C188" s="27"/>
      <c r="D188" s="27"/>
      <c r="E188" s="27"/>
      <c r="F188" s="27"/>
      <c r="G188" s="27"/>
      <c r="H188" s="27"/>
      <c r="I188" s="27"/>
      <c r="J188" s="27"/>
      <c r="K188" s="27"/>
      <c r="L188" s="3"/>
    </row>
    <row r="189" spans="2:12" ht="12.75" customHeight="1" x14ac:dyDescent="0.2">
      <c r="C189" s="27"/>
      <c r="D189" s="27"/>
      <c r="E189" s="27"/>
      <c r="F189" s="27"/>
      <c r="G189" s="27"/>
      <c r="H189" s="27"/>
      <c r="I189" s="27"/>
      <c r="J189" s="27"/>
      <c r="K189" s="27"/>
      <c r="L189" s="3"/>
    </row>
    <row r="190" spans="2:12" ht="12.75" customHeight="1" x14ac:dyDescent="0.2">
      <c r="C190" s="27"/>
      <c r="D190" s="27"/>
      <c r="E190" s="27"/>
      <c r="F190" s="27"/>
      <c r="G190" s="27"/>
      <c r="H190" s="27"/>
      <c r="I190" s="27"/>
      <c r="J190" s="27"/>
      <c r="K190" s="27"/>
      <c r="L190" s="3"/>
    </row>
    <row r="191" spans="2:12" ht="12.75" customHeight="1" x14ac:dyDescent="0.2">
      <c r="C191" s="27"/>
      <c r="D191" s="27"/>
      <c r="E191" s="27"/>
      <c r="F191" s="27"/>
      <c r="G191" s="27"/>
      <c r="H191" s="27"/>
      <c r="I191" s="27"/>
      <c r="J191" s="27"/>
      <c r="K191" s="27"/>
      <c r="L191" s="3"/>
    </row>
    <row r="192" spans="2:12" ht="12.75" customHeight="1" x14ac:dyDescent="0.2">
      <c r="C192" s="27"/>
      <c r="D192" s="27"/>
      <c r="E192" s="27"/>
      <c r="F192" s="27"/>
      <c r="G192" s="27"/>
      <c r="H192" s="27"/>
      <c r="I192" s="27"/>
      <c r="J192" s="27"/>
      <c r="K192" s="27"/>
      <c r="L192" s="3"/>
    </row>
    <row r="193" spans="2:12" ht="37.5" customHeight="1" x14ac:dyDescent="0.2">
      <c r="C193" s="27"/>
      <c r="D193" s="27"/>
      <c r="E193" s="27"/>
      <c r="F193" s="27"/>
      <c r="G193" s="27"/>
      <c r="H193" s="27"/>
      <c r="I193" s="27"/>
      <c r="J193" s="27"/>
      <c r="K193" s="27"/>
      <c r="L193" s="3"/>
    </row>
    <row r="194" spans="2:12" ht="12.75" customHeight="1" x14ac:dyDescent="0.2">
      <c r="I194" s="14">
        <v>2237.89</v>
      </c>
      <c r="J194" s="14">
        <v>0</v>
      </c>
      <c r="K194" s="14">
        <f>IF(I194 * J194&gt;0,TRUNC(I194 * J194+0.005,2),TRUNC(I194 * J194-0.005,2))</f>
        <v>0</v>
      </c>
    </row>
    <row r="197" spans="2:12" ht="12.75" customHeight="1" x14ac:dyDescent="0.2">
      <c r="B197" s="2" t="s">
        <v>56</v>
      </c>
      <c r="C197" s="26" t="s">
        <v>361</v>
      </c>
      <c r="D197" s="26"/>
      <c r="E197" s="26"/>
      <c r="F197" s="26"/>
      <c r="G197" s="26"/>
      <c r="H197" s="26"/>
      <c r="I197" s="26"/>
      <c r="J197" s="26"/>
      <c r="K197" s="26"/>
      <c r="L197" s="2"/>
    </row>
    <row r="198" spans="2:12" ht="12.75" customHeight="1" x14ac:dyDescent="0.2">
      <c r="B198" s="1" t="s">
        <v>57</v>
      </c>
      <c r="C198" s="27" t="s">
        <v>58</v>
      </c>
      <c r="D198" s="27"/>
      <c r="E198" s="27"/>
      <c r="F198" s="27"/>
      <c r="G198" s="27"/>
      <c r="H198" s="27"/>
      <c r="I198" s="27"/>
      <c r="J198" s="27"/>
      <c r="K198" s="27"/>
      <c r="L198" s="3"/>
    </row>
    <row r="199" spans="2:12" ht="12.75" customHeight="1" x14ac:dyDescent="0.2">
      <c r="C199" s="27"/>
      <c r="D199" s="27"/>
      <c r="E199" s="27"/>
      <c r="F199" s="27"/>
      <c r="G199" s="27"/>
      <c r="H199" s="27"/>
      <c r="I199" s="27"/>
      <c r="J199" s="27"/>
      <c r="K199" s="27"/>
      <c r="L199" s="3"/>
    </row>
    <row r="200" spans="2:12" ht="12.75" customHeight="1" x14ac:dyDescent="0.2">
      <c r="C200" s="27"/>
      <c r="D200" s="27"/>
      <c r="E200" s="27"/>
      <c r="F200" s="27"/>
      <c r="G200" s="27"/>
      <c r="H200" s="27"/>
      <c r="I200" s="27"/>
      <c r="J200" s="27"/>
      <c r="K200" s="27"/>
      <c r="L200" s="3"/>
    </row>
    <row r="201" spans="2:12" ht="12.75" customHeight="1" x14ac:dyDescent="0.2">
      <c r="C201" s="27"/>
      <c r="D201" s="27"/>
      <c r="E201" s="27"/>
      <c r="F201" s="27"/>
      <c r="G201" s="27"/>
      <c r="H201" s="27"/>
      <c r="I201" s="27"/>
      <c r="J201" s="27"/>
      <c r="K201" s="27"/>
      <c r="L201" s="3"/>
    </row>
    <row r="202" spans="2:12" ht="12.75" customHeight="1" x14ac:dyDescent="0.2">
      <c r="C202" s="27"/>
      <c r="D202" s="27"/>
      <c r="E202" s="27"/>
      <c r="F202" s="27"/>
      <c r="G202" s="27"/>
      <c r="H202" s="27"/>
      <c r="I202" s="27"/>
      <c r="J202" s="27"/>
      <c r="K202" s="27"/>
      <c r="L202" s="3"/>
    </row>
    <row r="203" spans="2:12" ht="12.75" customHeight="1" x14ac:dyDescent="0.2">
      <c r="C203" s="27"/>
      <c r="D203" s="27"/>
      <c r="E203" s="27"/>
      <c r="F203" s="27"/>
      <c r="G203" s="27"/>
      <c r="H203" s="27"/>
      <c r="I203" s="27"/>
      <c r="J203" s="27"/>
      <c r="K203" s="27"/>
      <c r="L203" s="3"/>
    </row>
    <row r="204" spans="2:12" ht="12.75" customHeight="1" x14ac:dyDescent="0.2">
      <c r="C204" s="27"/>
      <c r="D204" s="27"/>
      <c r="E204" s="27"/>
      <c r="F204" s="27"/>
      <c r="G204" s="27"/>
      <c r="H204" s="27"/>
      <c r="I204" s="27"/>
      <c r="J204" s="27"/>
      <c r="K204" s="27"/>
      <c r="L204" s="3"/>
    </row>
    <row r="205" spans="2:12" ht="12.75" customHeight="1" x14ac:dyDescent="0.2">
      <c r="C205" s="27"/>
      <c r="D205" s="27"/>
      <c r="E205" s="27"/>
      <c r="F205" s="27"/>
      <c r="G205" s="27"/>
      <c r="H205" s="27"/>
      <c r="I205" s="27"/>
      <c r="J205" s="27"/>
      <c r="K205" s="27"/>
      <c r="L205" s="3"/>
    </row>
    <row r="206" spans="2:12" ht="12.75" customHeight="1" x14ac:dyDescent="0.2">
      <c r="C206" s="27"/>
      <c r="D206" s="27"/>
      <c r="E206" s="27"/>
      <c r="F206" s="27"/>
      <c r="G206" s="27"/>
      <c r="H206" s="27"/>
      <c r="I206" s="27"/>
      <c r="J206" s="27"/>
      <c r="K206" s="27"/>
      <c r="L206" s="3"/>
    </row>
    <row r="207" spans="2:12" ht="12.75" customHeight="1" x14ac:dyDescent="0.2">
      <c r="C207" s="27"/>
      <c r="D207" s="27"/>
      <c r="E207" s="27"/>
      <c r="F207" s="27"/>
      <c r="G207" s="27"/>
      <c r="H207" s="27"/>
      <c r="I207" s="27"/>
      <c r="J207" s="27"/>
      <c r="K207" s="27"/>
      <c r="L207" s="3"/>
    </row>
    <row r="208" spans="2:12" ht="12.75" customHeight="1" x14ac:dyDescent="0.2">
      <c r="C208" s="27"/>
      <c r="D208" s="27"/>
      <c r="E208" s="27"/>
      <c r="F208" s="27"/>
      <c r="G208" s="27"/>
      <c r="H208" s="27"/>
      <c r="I208" s="27"/>
      <c r="J208" s="27"/>
      <c r="K208" s="27"/>
      <c r="L208" s="3"/>
    </row>
    <row r="209" spans="2:12" ht="12.75" customHeight="1" x14ac:dyDescent="0.2">
      <c r="C209" s="27"/>
      <c r="D209" s="27"/>
      <c r="E209" s="27"/>
      <c r="F209" s="27"/>
      <c r="G209" s="27"/>
      <c r="H209" s="27"/>
      <c r="I209" s="27"/>
      <c r="J209" s="27"/>
      <c r="K209" s="27"/>
      <c r="L209" s="3"/>
    </row>
    <row r="210" spans="2:12" ht="12.75" customHeight="1" x14ac:dyDescent="0.2">
      <c r="C210" s="27"/>
      <c r="D210" s="27"/>
      <c r="E210" s="27"/>
      <c r="F210" s="27"/>
      <c r="G210" s="27"/>
      <c r="H210" s="27"/>
      <c r="I210" s="27"/>
      <c r="J210" s="27"/>
      <c r="K210" s="27"/>
      <c r="L210" s="3"/>
    </row>
    <row r="211" spans="2:12" ht="12.75" customHeight="1" x14ac:dyDescent="0.2">
      <c r="C211" s="27"/>
      <c r="D211" s="27"/>
      <c r="E211" s="27"/>
      <c r="F211" s="27"/>
      <c r="G211" s="27"/>
      <c r="H211" s="27"/>
      <c r="I211" s="27"/>
      <c r="J211" s="27"/>
      <c r="K211" s="27"/>
      <c r="L211" s="3"/>
    </row>
    <row r="212" spans="2:12" ht="12.75" customHeight="1" x14ac:dyDescent="0.2">
      <c r="C212" s="27"/>
      <c r="D212" s="27"/>
      <c r="E212" s="27"/>
      <c r="F212" s="27"/>
      <c r="G212" s="27"/>
      <c r="H212" s="27"/>
      <c r="I212" s="27"/>
      <c r="J212" s="27"/>
      <c r="K212" s="27"/>
      <c r="L212" s="3"/>
    </row>
    <row r="213" spans="2:12" ht="12.75" customHeight="1" x14ac:dyDescent="0.2">
      <c r="C213" s="27"/>
      <c r="D213" s="27"/>
      <c r="E213" s="27"/>
      <c r="F213" s="27"/>
      <c r="G213" s="27"/>
      <c r="H213" s="27"/>
      <c r="I213" s="27"/>
      <c r="J213" s="27"/>
      <c r="K213" s="27"/>
      <c r="L213" s="3"/>
    </row>
    <row r="214" spans="2:12" ht="12.75" customHeight="1" x14ac:dyDescent="0.2">
      <c r="C214" s="27"/>
      <c r="D214" s="27"/>
      <c r="E214" s="27"/>
      <c r="F214" s="27"/>
      <c r="G214" s="27"/>
      <c r="H214" s="27"/>
      <c r="I214" s="27"/>
      <c r="J214" s="27"/>
      <c r="K214" s="27"/>
      <c r="L214" s="3"/>
    </row>
    <row r="215" spans="2:12" ht="12.75" customHeight="1" x14ac:dyDescent="0.2">
      <c r="C215" s="27"/>
      <c r="D215" s="27"/>
      <c r="E215" s="27"/>
      <c r="F215" s="27"/>
      <c r="G215" s="27"/>
      <c r="H215" s="27"/>
      <c r="I215" s="27"/>
      <c r="J215" s="27"/>
      <c r="K215" s="27"/>
      <c r="L215" s="3"/>
    </row>
    <row r="216" spans="2:12" ht="97.5" customHeight="1" x14ac:dyDescent="0.2">
      <c r="C216" s="27"/>
      <c r="D216" s="27"/>
      <c r="E216" s="27"/>
      <c r="F216" s="27"/>
      <c r="G216" s="27"/>
      <c r="H216" s="27"/>
      <c r="I216" s="27"/>
      <c r="J216" s="27"/>
      <c r="K216" s="27"/>
      <c r="L216" s="3"/>
    </row>
    <row r="217" spans="2:12" ht="12.75" customHeight="1" x14ac:dyDescent="0.2">
      <c r="I217" s="14">
        <v>72.8</v>
      </c>
      <c r="J217" s="14">
        <v>0</v>
      </c>
      <c r="K217" s="14">
        <f>IF(I217 * J217&gt;0,TRUNC(I217 * J217+0.005,2),TRUNC(I217 * J217-0.005,2))</f>
        <v>0</v>
      </c>
    </row>
    <row r="220" spans="2:12" ht="12.75" customHeight="1" x14ac:dyDescent="0.2">
      <c r="B220" s="2" t="s">
        <v>59</v>
      </c>
      <c r="C220" s="26" t="s">
        <v>362</v>
      </c>
      <c r="D220" s="26"/>
      <c r="E220" s="26"/>
      <c r="F220" s="26"/>
      <c r="G220" s="26"/>
      <c r="H220" s="26"/>
      <c r="I220" s="26"/>
      <c r="J220" s="26"/>
      <c r="K220" s="26"/>
      <c r="L220" s="2"/>
    </row>
    <row r="221" spans="2:12" ht="12.75" customHeight="1" x14ac:dyDescent="0.2">
      <c r="B221" s="1" t="s">
        <v>60</v>
      </c>
      <c r="C221" s="27" t="s">
        <v>61</v>
      </c>
      <c r="D221" s="27"/>
      <c r="E221" s="27"/>
      <c r="F221" s="27"/>
      <c r="G221" s="27"/>
      <c r="H221" s="27"/>
      <c r="I221" s="27"/>
      <c r="J221" s="27"/>
      <c r="K221" s="27"/>
      <c r="L221" s="3"/>
    </row>
    <row r="222" spans="2:12" ht="12.75" customHeight="1" x14ac:dyDescent="0.2">
      <c r="C222" s="27"/>
      <c r="D222" s="27"/>
      <c r="E222" s="27"/>
      <c r="F222" s="27"/>
      <c r="G222" s="27"/>
      <c r="H222" s="27"/>
      <c r="I222" s="27"/>
      <c r="J222" s="27"/>
      <c r="K222" s="27"/>
      <c r="L222" s="3"/>
    </row>
    <row r="223" spans="2:12" ht="12.75" customHeight="1" x14ac:dyDescent="0.2">
      <c r="C223" s="27"/>
      <c r="D223" s="27"/>
      <c r="E223" s="27"/>
      <c r="F223" s="27"/>
      <c r="G223" s="27"/>
      <c r="H223" s="27"/>
      <c r="I223" s="27"/>
      <c r="J223" s="27"/>
      <c r="K223" s="27"/>
      <c r="L223" s="3"/>
    </row>
    <row r="224" spans="2:12" ht="12.75" customHeight="1" x14ac:dyDescent="0.2">
      <c r="C224" s="27"/>
      <c r="D224" s="27"/>
      <c r="E224" s="27"/>
      <c r="F224" s="27"/>
      <c r="G224" s="27"/>
      <c r="H224" s="27"/>
      <c r="I224" s="27"/>
      <c r="J224" s="27"/>
      <c r="K224" s="27"/>
      <c r="L224" s="3"/>
    </row>
    <row r="225" spans="2:12" ht="12.75" customHeight="1" x14ac:dyDescent="0.2">
      <c r="C225" s="27"/>
      <c r="D225" s="27"/>
      <c r="E225" s="27"/>
      <c r="F225" s="27"/>
      <c r="G225" s="27"/>
      <c r="H225" s="27"/>
      <c r="I225" s="27"/>
      <c r="J225" s="27"/>
      <c r="K225" s="27"/>
      <c r="L225" s="3"/>
    </row>
    <row r="226" spans="2:12" ht="12.75" customHeight="1" x14ac:dyDescent="0.2">
      <c r="C226" s="27"/>
      <c r="D226" s="27"/>
      <c r="E226" s="27"/>
      <c r="F226" s="27"/>
      <c r="G226" s="27"/>
      <c r="H226" s="27"/>
      <c r="I226" s="27"/>
      <c r="J226" s="27"/>
      <c r="K226" s="27"/>
      <c r="L226" s="3"/>
    </row>
    <row r="227" spans="2:12" ht="12.75" customHeight="1" x14ac:dyDescent="0.2">
      <c r="C227" s="27"/>
      <c r="D227" s="27"/>
      <c r="E227" s="27"/>
      <c r="F227" s="27"/>
      <c r="G227" s="27"/>
      <c r="H227" s="27"/>
      <c r="I227" s="27"/>
      <c r="J227" s="27"/>
      <c r="K227" s="27"/>
      <c r="L227" s="3"/>
    </row>
    <row r="228" spans="2:12" ht="16.5" customHeight="1" x14ac:dyDescent="0.2">
      <c r="C228" s="27"/>
      <c r="D228" s="27"/>
      <c r="E228" s="27"/>
      <c r="F228" s="27"/>
      <c r="G228" s="27"/>
      <c r="H228" s="27"/>
      <c r="I228" s="27"/>
      <c r="J228" s="27"/>
      <c r="K228" s="27"/>
      <c r="L228" s="3"/>
    </row>
    <row r="229" spans="2:12" ht="12.75" customHeight="1" x14ac:dyDescent="0.2">
      <c r="I229" s="14">
        <v>10346.549999999999</v>
      </c>
      <c r="J229" s="14">
        <v>0</v>
      </c>
      <c r="K229" s="14">
        <f>IF(I229 * J229&gt;0,TRUNC(I229 * J229+0.005,2),TRUNC(I229 * J229-0.005,2))</f>
        <v>0</v>
      </c>
    </row>
    <row r="232" spans="2:12" ht="12.75" customHeight="1" x14ac:dyDescent="0.2">
      <c r="B232" s="2" t="s">
        <v>62</v>
      </c>
      <c r="C232" s="26" t="s">
        <v>363</v>
      </c>
      <c r="D232" s="26"/>
      <c r="E232" s="26"/>
      <c r="F232" s="26"/>
      <c r="G232" s="26"/>
      <c r="H232" s="26"/>
      <c r="I232" s="26"/>
      <c r="J232" s="26"/>
      <c r="K232" s="26"/>
      <c r="L232" s="2"/>
    </row>
    <row r="233" spans="2:12" ht="12.75" customHeight="1" x14ac:dyDescent="0.2">
      <c r="B233" s="1" t="s">
        <v>63</v>
      </c>
      <c r="C233" s="27" t="s">
        <v>64</v>
      </c>
      <c r="D233" s="27"/>
      <c r="E233" s="27"/>
      <c r="F233" s="27"/>
      <c r="G233" s="27"/>
      <c r="H233" s="27"/>
      <c r="I233" s="27"/>
      <c r="J233" s="27"/>
      <c r="K233" s="27"/>
      <c r="L233" s="3"/>
    </row>
    <row r="234" spans="2:12" ht="12.75" customHeight="1" x14ac:dyDescent="0.2">
      <c r="C234" s="27"/>
      <c r="D234" s="27"/>
      <c r="E234" s="27"/>
      <c r="F234" s="27"/>
      <c r="G234" s="27"/>
      <c r="H234" s="27"/>
      <c r="I234" s="27"/>
      <c r="J234" s="27"/>
      <c r="K234" s="27"/>
      <c r="L234" s="3"/>
    </row>
    <row r="235" spans="2:12" ht="12.75" customHeight="1" x14ac:dyDescent="0.2">
      <c r="C235" s="27"/>
      <c r="D235" s="27"/>
      <c r="E235" s="27"/>
      <c r="F235" s="27"/>
      <c r="G235" s="27"/>
      <c r="H235" s="27"/>
      <c r="I235" s="27"/>
      <c r="J235" s="27"/>
      <c r="K235" s="27"/>
      <c r="L235" s="3"/>
    </row>
    <row r="236" spans="2:12" ht="12.75" customHeight="1" x14ac:dyDescent="0.2">
      <c r="C236" s="27"/>
      <c r="D236" s="27"/>
      <c r="E236" s="27"/>
      <c r="F236" s="27"/>
      <c r="G236" s="27"/>
      <c r="H236" s="27"/>
      <c r="I236" s="27"/>
      <c r="J236" s="27"/>
      <c r="K236" s="27"/>
      <c r="L236" s="3"/>
    </row>
    <row r="237" spans="2:12" ht="12.75" customHeight="1" x14ac:dyDescent="0.2">
      <c r="C237" s="27"/>
      <c r="D237" s="27"/>
      <c r="E237" s="27"/>
      <c r="F237" s="27"/>
      <c r="G237" s="27"/>
      <c r="H237" s="27"/>
      <c r="I237" s="27"/>
      <c r="J237" s="27"/>
      <c r="K237" s="27"/>
      <c r="L237" s="3"/>
    </row>
    <row r="238" spans="2:12" ht="12.75" customHeight="1" x14ac:dyDescent="0.2">
      <c r="C238" s="27"/>
      <c r="D238" s="27"/>
      <c r="E238" s="27"/>
      <c r="F238" s="27"/>
      <c r="G238" s="27"/>
      <c r="H238" s="27"/>
      <c r="I238" s="27"/>
      <c r="J238" s="27"/>
      <c r="K238" s="27"/>
      <c r="L238" s="3"/>
    </row>
    <row r="239" spans="2:12" ht="12.75" customHeight="1" x14ac:dyDescent="0.2">
      <c r="C239" s="27"/>
      <c r="D239" s="27"/>
      <c r="E239" s="27"/>
      <c r="F239" s="27"/>
      <c r="G239" s="27"/>
      <c r="H239" s="27"/>
      <c r="I239" s="27"/>
      <c r="J239" s="27"/>
      <c r="K239" s="27"/>
      <c r="L239" s="3"/>
    </row>
    <row r="240" spans="2:12" ht="12.75" customHeight="1" x14ac:dyDescent="0.2">
      <c r="C240" s="27"/>
      <c r="D240" s="27"/>
      <c r="E240" s="27"/>
      <c r="F240" s="27"/>
      <c r="G240" s="27"/>
      <c r="H240" s="27"/>
      <c r="I240" s="27"/>
      <c r="J240" s="27"/>
      <c r="K240" s="27"/>
      <c r="L240" s="3"/>
    </row>
    <row r="241" spans="2:12" ht="12.75" customHeight="1" x14ac:dyDescent="0.2">
      <c r="C241" s="27"/>
      <c r="D241" s="27"/>
      <c r="E241" s="27"/>
      <c r="F241" s="27"/>
      <c r="G241" s="27"/>
      <c r="H241" s="27"/>
      <c r="I241" s="27"/>
      <c r="J241" s="27"/>
      <c r="K241" s="27"/>
      <c r="L241" s="3"/>
    </row>
    <row r="242" spans="2:12" ht="12.75" customHeight="1" x14ac:dyDescent="0.2">
      <c r="C242" s="27"/>
      <c r="D242" s="27"/>
      <c r="E242" s="27"/>
      <c r="F242" s="27"/>
      <c r="G242" s="27"/>
      <c r="H242" s="27"/>
      <c r="I242" s="27"/>
      <c r="J242" s="27"/>
      <c r="K242" s="27"/>
      <c r="L242" s="3"/>
    </row>
    <row r="243" spans="2:12" ht="12.75" customHeight="1" x14ac:dyDescent="0.2">
      <c r="C243" s="27"/>
      <c r="D243" s="27"/>
      <c r="E243" s="27"/>
      <c r="F243" s="27"/>
      <c r="G243" s="27"/>
      <c r="H243" s="27"/>
      <c r="I243" s="27"/>
      <c r="J243" s="27"/>
      <c r="K243" s="27"/>
      <c r="L243" s="3"/>
    </row>
    <row r="244" spans="2:12" ht="12.75" customHeight="1" x14ac:dyDescent="0.2">
      <c r="C244" s="27"/>
      <c r="D244" s="27"/>
      <c r="E244" s="27"/>
      <c r="F244" s="27"/>
      <c r="G244" s="27"/>
      <c r="H244" s="27"/>
      <c r="I244" s="27"/>
      <c r="J244" s="27"/>
      <c r="K244" s="27"/>
      <c r="L244" s="3"/>
    </row>
    <row r="245" spans="2:12" ht="12.75" customHeight="1" x14ac:dyDescent="0.2">
      <c r="C245" s="27"/>
      <c r="D245" s="27"/>
      <c r="E245" s="27"/>
      <c r="F245" s="27"/>
      <c r="G245" s="27"/>
      <c r="H245" s="27"/>
      <c r="I245" s="27"/>
      <c r="J245" s="27"/>
      <c r="K245" s="27"/>
      <c r="L245" s="3"/>
    </row>
    <row r="246" spans="2:12" ht="12.75" customHeight="1" x14ac:dyDescent="0.2">
      <c r="C246" s="27"/>
      <c r="D246" s="27"/>
      <c r="E246" s="27"/>
      <c r="F246" s="27"/>
      <c r="G246" s="27"/>
      <c r="H246" s="27"/>
      <c r="I246" s="27"/>
      <c r="J246" s="27"/>
      <c r="K246" s="27"/>
      <c r="L246" s="3"/>
    </row>
    <row r="247" spans="2:12" ht="12.75" customHeight="1" x14ac:dyDescent="0.2">
      <c r="C247" s="27"/>
      <c r="D247" s="27"/>
      <c r="E247" s="27"/>
      <c r="F247" s="27"/>
      <c r="G247" s="27"/>
      <c r="H247" s="27"/>
      <c r="I247" s="27"/>
      <c r="J247" s="27"/>
      <c r="K247" s="27"/>
      <c r="L247" s="3"/>
    </row>
    <row r="248" spans="2:12" ht="12.75" customHeight="1" x14ac:dyDescent="0.2">
      <c r="C248" s="27"/>
      <c r="D248" s="27"/>
      <c r="E248" s="27"/>
      <c r="F248" s="27"/>
      <c r="G248" s="27"/>
      <c r="H248" s="27"/>
      <c r="I248" s="27"/>
      <c r="J248" s="27"/>
      <c r="K248" s="27"/>
      <c r="L248" s="3"/>
    </row>
    <row r="249" spans="2:12" ht="12.75" customHeight="1" x14ac:dyDescent="0.2">
      <c r="C249" s="27"/>
      <c r="D249" s="27"/>
      <c r="E249" s="27"/>
      <c r="F249" s="27"/>
      <c r="G249" s="27"/>
      <c r="H249" s="27"/>
      <c r="I249" s="27"/>
      <c r="J249" s="27"/>
      <c r="K249" s="27"/>
      <c r="L249" s="3"/>
    </row>
    <row r="250" spans="2:12" ht="12.75" customHeight="1" x14ac:dyDescent="0.2">
      <c r="C250" s="27"/>
      <c r="D250" s="27"/>
      <c r="E250" s="27"/>
      <c r="F250" s="27"/>
      <c r="G250" s="27"/>
      <c r="H250" s="27"/>
      <c r="I250" s="27"/>
      <c r="J250" s="27"/>
      <c r="K250" s="27"/>
      <c r="L250" s="3"/>
    </row>
    <row r="251" spans="2:12" ht="35.25" customHeight="1" x14ac:dyDescent="0.2">
      <c r="C251" s="27"/>
      <c r="D251" s="27"/>
      <c r="E251" s="27"/>
      <c r="F251" s="27"/>
      <c r="G251" s="27"/>
      <c r="H251" s="27"/>
      <c r="I251" s="27"/>
      <c r="J251" s="27"/>
      <c r="K251" s="27"/>
      <c r="L251" s="3"/>
    </row>
    <row r="252" spans="2:12" ht="12.75" customHeight="1" x14ac:dyDescent="0.2">
      <c r="I252" s="14">
        <v>447.62</v>
      </c>
      <c r="J252" s="14">
        <v>0</v>
      </c>
      <c r="K252" s="14">
        <f>IF(I252 * J252&gt;0,TRUNC(I252 * J252+0.005,2),TRUNC(I252 * J252-0.005,2))</f>
        <v>0</v>
      </c>
    </row>
    <row r="255" spans="2:12" ht="12.75" customHeight="1" x14ac:dyDescent="0.2">
      <c r="B255" s="2" t="s">
        <v>65</v>
      </c>
      <c r="C255" s="26" t="s">
        <v>364</v>
      </c>
      <c r="D255" s="26"/>
      <c r="E255" s="26"/>
      <c r="F255" s="26"/>
      <c r="G255" s="26"/>
      <c r="H255" s="26"/>
      <c r="I255" s="26"/>
      <c r="J255" s="26"/>
      <c r="K255" s="26"/>
      <c r="L255" s="2"/>
    </row>
    <row r="256" spans="2:12" ht="12.75" customHeight="1" x14ac:dyDescent="0.2">
      <c r="B256" s="1" t="s">
        <v>66</v>
      </c>
      <c r="C256" s="27" t="s">
        <v>67</v>
      </c>
      <c r="D256" s="27"/>
      <c r="E256" s="27"/>
      <c r="F256" s="27"/>
      <c r="G256" s="27"/>
      <c r="H256" s="27"/>
      <c r="I256" s="27"/>
      <c r="J256" s="27"/>
      <c r="K256" s="27"/>
      <c r="L256" s="3"/>
    </row>
    <row r="257" spans="2:12" ht="12.75" customHeight="1" x14ac:dyDescent="0.2">
      <c r="C257" s="27"/>
      <c r="D257" s="27"/>
      <c r="E257" s="27"/>
      <c r="F257" s="27"/>
      <c r="G257" s="27"/>
      <c r="H257" s="27"/>
      <c r="I257" s="27"/>
      <c r="J257" s="27"/>
      <c r="K257" s="27"/>
      <c r="L257" s="3"/>
    </row>
    <row r="258" spans="2:12" ht="12.75" customHeight="1" x14ac:dyDescent="0.2">
      <c r="C258" s="27"/>
      <c r="D258" s="27"/>
      <c r="E258" s="27"/>
      <c r="F258" s="27"/>
      <c r="G258" s="27"/>
      <c r="H258" s="27"/>
      <c r="I258" s="27"/>
      <c r="J258" s="27"/>
      <c r="K258" s="27"/>
      <c r="L258" s="3"/>
    </row>
    <row r="259" spans="2:12" ht="12.75" customHeight="1" x14ac:dyDescent="0.2">
      <c r="C259" s="27"/>
      <c r="D259" s="27"/>
      <c r="E259" s="27"/>
      <c r="F259" s="27"/>
      <c r="G259" s="27"/>
      <c r="H259" s="27"/>
      <c r="I259" s="27"/>
      <c r="J259" s="27"/>
      <c r="K259" s="27"/>
      <c r="L259" s="3"/>
    </row>
    <row r="260" spans="2:12" ht="12.75" customHeight="1" x14ac:dyDescent="0.2">
      <c r="C260" s="27"/>
      <c r="D260" s="27"/>
      <c r="E260" s="27"/>
      <c r="F260" s="27"/>
      <c r="G260" s="27"/>
      <c r="H260" s="27"/>
      <c r="I260" s="27"/>
      <c r="J260" s="27"/>
      <c r="K260" s="27"/>
      <c r="L260" s="3"/>
    </row>
    <row r="261" spans="2:12" ht="12.75" customHeight="1" x14ac:dyDescent="0.2">
      <c r="C261" s="27"/>
      <c r="D261" s="27"/>
      <c r="E261" s="27"/>
      <c r="F261" s="27"/>
      <c r="G261" s="27"/>
      <c r="H261" s="27"/>
      <c r="I261" s="27"/>
      <c r="J261" s="27"/>
      <c r="K261" s="27"/>
      <c r="L261" s="3"/>
    </row>
    <row r="262" spans="2:12" ht="12.75" customHeight="1" x14ac:dyDescent="0.2">
      <c r="C262" s="27"/>
      <c r="D262" s="27"/>
      <c r="E262" s="27"/>
      <c r="F262" s="27"/>
      <c r="G262" s="27"/>
      <c r="H262" s="27"/>
      <c r="I262" s="27"/>
      <c r="J262" s="27"/>
      <c r="K262" s="27"/>
      <c r="L262" s="3"/>
    </row>
    <row r="263" spans="2:12" ht="12.75" customHeight="1" x14ac:dyDescent="0.2">
      <c r="C263" s="27"/>
      <c r="D263" s="27"/>
      <c r="E263" s="27"/>
      <c r="F263" s="27"/>
      <c r="G263" s="27"/>
      <c r="H263" s="27"/>
      <c r="I263" s="27"/>
      <c r="J263" s="27"/>
      <c r="K263" s="27"/>
      <c r="L263" s="3"/>
    </row>
    <row r="264" spans="2:12" ht="12.75" customHeight="1" x14ac:dyDescent="0.2">
      <c r="I264" s="14">
        <v>1</v>
      </c>
      <c r="J264" s="14">
        <v>0</v>
      </c>
      <c r="K264" s="14">
        <f>IF(I264 * J264&gt;0,TRUNC(I264 * J264+0.005,2),TRUNC(I264 * J264-0.005,2))</f>
        <v>0</v>
      </c>
    </row>
    <row r="267" spans="2:12" ht="12.75" customHeight="1" x14ac:dyDescent="0.2">
      <c r="B267" s="2" t="s">
        <v>68</v>
      </c>
      <c r="C267" s="26" t="s">
        <v>365</v>
      </c>
      <c r="D267" s="26"/>
      <c r="E267" s="26"/>
      <c r="F267" s="26"/>
      <c r="G267" s="26"/>
      <c r="H267" s="26"/>
      <c r="I267" s="26"/>
      <c r="J267" s="26"/>
      <c r="K267" s="26"/>
      <c r="L267" s="2"/>
    </row>
    <row r="268" spans="2:12" ht="12.75" customHeight="1" x14ac:dyDescent="0.2">
      <c r="B268" s="1" t="s">
        <v>69</v>
      </c>
      <c r="C268" s="27" t="s">
        <v>70</v>
      </c>
      <c r="D268" s="27"/>
      <c r="E268" s="27"/>
      <c r="F268" s="27"/>
      <c r="G268" s="27"/>
      <c r="H268" s="27"/>
      <c r="I268" s="27"/>
      <c r="J268" s="27"/>
      <c r="K268" s="27"/>
      <c r="L268" s="3"/>
    </row>
    <row r="269" spans="2:12" ht="12.75" customHeight="1" x14ac:dyDescent="0.2">
      <c r="C269" s="27"/>
      <c r="D269" s="27"/>
      <c r="E269" s="27"/>
      <c r="F269" s="27"/>
      <c r="G269" s="27"/>
      <c r="H269" s="27"/>
      <c r="I269" s="27"/>
      <c r="J269" s="27"/>
      <c r="K269" s="27"/>
      <c r="L269" s="3"/>
    </row>
    <row r="270" spans="2:12" ht="12.75" customHeight="1" x14ac:dyDescent="0.2">
      <c r="C270" s="27"/>
      <c r="D270" s="27"/>
      <c r="E270" s="27"/>
      <c r="F270" s="27"/>
      <c r="G270" s="27"/>
      <c r="H270" s="27"/>
      <c r="I270" s="27"/>
      <c r="J270" s="27"/>
      <c r="K270" s="27"/>
      <c r="L270" s="3"/>
    </row>
    <row r="271" spans="2:12" ht="12.75" customHeight="1" x14ac:dyDescent="0.2">
      <c r="C271" s="27"/>
      <c r="D271" s="27"/>
      <c r="E271" s="27"/>
      <c r="F271" s="27"/>
      <c r="G271" s="27"/>
      <c r="H271" s="27"/>
      <c r="I271" s="27"/>
      <c r="J271" s="27"/>
      <c r="K271" s="27"/>
      <c r="L271" s="3"/>
    </row>
    <row r="272" spans="2:12" ht="33.75" customHeight="1" x14ac:dyDescent="0.2">
      <c r="C272" s="27"/>
      <c r="D272" s="27"/>
      <c r="E272" s="27"/>
      <c r="F272" s="27"/>
      <c r="G272" s="27"/>
      <c r="H272" s="27"/>
      <c r="I272" s="27"/>
      <c r="J272" s="27"/>
      <c r="K272" s="27"/>
      <c r="L272" s="3"/>
    </row>
    <row r="273" spans="2:12" ht="12.75" customHeight="1" x14ac:dyDescent="0.2">
      <c r="I273" s="14">
        <v>1</v>
      </c>
      <c r="J273" s="14">
        <v>0</v>
      </c>
      <c r="K273" s="14">
        <f>IF(I273 * J273&gt;0,TRUNC(I273 * J273+0.005,2),TRUNC(I273 * J273-0.005,2))</f>
        <v>0</v>
      </c>
    </row>
    <row r="276" spans="2:12" ht="12.75" customHeight="1" x14ac:dyDescent="0.2">
      <c r="B276" s="2" t="s">
        <v>71</v>
      </c>
      <c r="C276" s="26" t="s">
        <v>366</v>
      </c>
      <c r="D276" s="26"/>
      <c r="E276" s="26"/>
      <c r="F276" s="26"/>
      <c r="G276" s="26"/>
      <c r="H276" s="26"/>
      <c r="I276" s="26"/>
      <c r="J276" s="26"/>
      <c r="K276" s="26"/>
      <c r="L276" s="2"/>
    </row>
    <row r="277" spans="2:12" ht="12.75" customHeight="1" x14ac:dyDescent="0.2">
      <c r="B277" s="1" t="s">
        <v>72</v>
      </c>
      <c r="C277" s="27" t="s">
        <v>73</v>
      </c>
      <c r="D277" s="27"/>
      <c r="E277" s="27"/>
      <c r="F277" s="27"/>
      <c r="G277" s="27"/>
      <c r="H277" s="27"/>
      <c r="I277" s="27"/>
      <c r="J277" s="27"/>
      <c r="K277" s="27"/>
      <c r="L277" s="3"/>
    </row>
    <row r="278" spans="2:12" ht="12.75" customHeight="1" x14ac:dyDescent="0.2">
      <c r="C278" s="27"/>
      <c r="D278" s="27"/>
      <c r="E278" s="27"/>
      <c r="F278" s="27"/>
      <c r="G278" s="27"/>
      <c r="H278" s="27"/>
      <c r="I278" s="27"/>
      <c r="J278" s="27"/>
      <c r="K278" s="27"/>
      <c r="L278" s="3"/>
    </row>
    <row r="279" spans="2:12" ht="12.75" customHeight="1" x14ac:dyDescent="0.2">
      <c r="C279" s="27"/>
      <c r="D279" s="27"/>
      <c r="E279" s="27"/>
      <c r="F279" s="27"/>
      <c r="G279" s="27"/>
      <c r="H279" s="27"/>
      <c r="I279" s="27"/>
      <c r="J279" s="27"/>
      <c r="K279" s="27"/>
      <c r="L279" s="3"/>
    </row>
    <row r="280" spans="2:12" ht="12.75" customHeight="1" x14ac:dyDescent="0.2">
      <c r="C280" s="27"/>
      <c r="D280" s="27"/>
      <c r="E280" s="27"/>
      <c r="F280" s="27"/>
      <c r="G280" s="27"/>
      <c r="H280" s="27"/>
      <c r="I280" s="27"/>
      <c r="J280" s="27"/>
      <c r="K280" s="27"/>
      <c r="L280" s="3"/>
    </row>
    <row r="281" spans="2:12" ht="12.75" customHeight="1" x14ac:dyDescent="0.2">
      <c r="C281" s="27"/>
      <c r="D281" s="27"/>
      <c r="E281" s="27"/>
      <c r="F281" s="27"/>
      <c r="G281" s="27"/>
      <c r="H281" s="27"/>
      <c r="I281" s="27"/>
      <c r="J281" s="27"/>
      <c r="K281" s="27"/>
      <c r="L281" s="3"/>
    </row>
    <row r="282" spans="2:12" ht="12.75" customHeight="1" x14ac:dyDescent="0.2">
      <c r="C282" s="27"/>
      <c r="D282" s="27"/>
      <c r="E282" s="27"/>
      <c r="F282" s="27"/>
      <c r="G282" s="27"/>
      <c r="H282" s="27"/>
      <c r="I282" s="27"/>
      <c r="J282" s="27"/>
      <c r="K282" s="27"/>
      <c r="L282" s="3"/>
    </row>
    <row r="283" spans="2:12" ht="12.75" customHeight="1" x14ac:dyDescent="0.2">
      <c r="C283" s="27"/>
      <c r="D283" s="27"/>
      <c r="E283" s="27"/>
      <c r="F283" s="27"/>
      <c r="G283" s="27"/>
      <c r="H283" s="27"/>
      <c r="I283" s="27"/>
      <c r="J283" s="27"/>
      <c r="K283" s="27"/>
      <c r="L283" s="3"/>
    </row>
    <row r="284" spans="2:12" ht="12.75" customHeight="1" x14ac:dyDescent="0.2">
      <c r="C284" s="27"/>
      <c r="D284" s="27"/>
      <c r="E284" s="27"/>
      <c r="F284" s="27"/>
      <c r="G284" s="27"/>
      <c r="H284" s="27"/>
      <c r="I284" s="27"/>
      <c r="J284" s="27"/>
      <c r="K284" s="27"/>
      <c r="L284" s="3"/>
    </row>
    <row r="285" spans="2:12" ht="50.25" customHeight="1" x14ac:dyDescent="0.2">
      <c r="C285" s="27"/>
      <c r="D285" s="27"/>
      <c r="E285" s="27"/>
      <c r="F285" s="27"/>
      <c r="G285" s="27"/>
      <c r="H285" s="27"/>
      <c r="I285" s="27"/>
      <c r="J285" s="27"/>
      <c r="K285" s="27"/>
      <c r="L285" s="3"/>
    </row>
    <row r="286" spans="2:12" ht="12.75" customHeight="1" x14ac:dyDescent="0.2">
      <c r="I286" s="14">
        <v>1318.36</v>
      </c>
      <c r="J286" s="14">
        <v>0</v>
      </c>
      <c r="K286" s="14">
        <f>IF(I286 * J286&gt;0,TRUNC(I286 * J286+0.005,2),TRUNC(I286 * J286-0.005,2))</f>
        <v>0</v>
      </c>
    </row>
    <row r="290" spans="2:12" ht="15.75" customHeight="1" thickBot="1" x14ac:dyDescent="0.25">
      <c r="C290" s="15" t="s">
        <v>74</v>
      </c>
      <c r="D290" s="15"/>
      <c r="E290" s="15"/>
      <c r="F290" s="15"/>
      <c r="G290" s="15"/>
      <c r="H290" s="15"/>
      <c r="I290" s="15"/>
      <c r="J290" s="16"/>
      <c r="K290" s="17">
        <f xml:space="preserve"> K121+ K141+ K158+ K171+ K178+ K194+ K217+ K229+ K252+ K264+ K273+ K286</f>
        <v>0</v>
      </c>
    </row>
    <row r="291" spans="2:12" ht="12.75" customHeight="1" thickTop="1" x14ac:dyDescent="0.2">
      <c r="C291" s="2"/>
      <c r="D291" s="2"/>
      <c r="E291" s="2"/>
      <c r="F291" s="2"/>
      <c r="G291" s="2"/>
      <c r="H291" s="2"/>
      <c r="I291" s="2"/>
      <c r="J291" s="2"/>
      <c r="K291" s="2"/>
      <c r="L291" s="5"/>
    </row>
    <row r="292" spans="2:12" ht="12.75" customHeight="1" x14ac:dyDescent="0.2">
      <c r="C292" s="4"/>
      <c r="D292" s="4"/>
      <c r="E292" s="4"/>
      <c r="F292" s="4"/>
      <c r="G292" s="4"/>
      <c r="H292" s="4"/>
      <c r="I292" s="4"/>
      <c r="J292" s="4"/>
      <c r="K292" s="4"/>
      <c r="L292" s="4"/>
    </row>
    <row r="295" spans="2:12" ht="16.5" customHeight="1" x14ac:dyDescent="0.2">
      <c r="B295" s="29" t="s">
        <v>75</v>
      </c>
      <c r="C295" s="29"/>
      <c r="D295" s="29"/>
      <c r="E295" s="29"/>
      <c r="F295" s="29"/>
      <c r="G295" s="29"/>
      <c r="H295" s="29"/>
      <c r="I295" s="29"/>
      <c r="J295" s="29"/>
      <c r="K295" s="29"/>
      <c r="L295" s="11"/>
    </row>
    <row r="298" spans="2:12" ht="12.75" customHeight="1" x14ac:dyDescent="0.2">
      <c r="B298" s="2" t="s">
        <v>76</v>
      </c>
      <c r="C298" s="26" t="s">
        <v>367</v>
      </c>
      <c r="D298" s="26"/>
      <c r="E298" s="26"/>
      <c r="F298" s="26"/>
      <c r="G298" s="26"/>
      <c r="H298" s="26"/>
      <c r="I298" s="26"/>
      <c r="J298" s="26"/>
      <c r="K298" s="26"/>
      <c r="L298" s="2"/>
    </row>
    <row r="299" spans="2:12" ht="12.75" customHeight="1" x14ac:dyDescent="0.2">
      <c r="B299" s="1" t="s">
        <v>77</v>
      </c>
      <c r="C299" s="27" t="s">
        <v>78</v>
      </c>
      <c r="D299" s="27"/>
      <c r="E299" s="27"/>
      <c r="F299" s="27"/>
      <c r="G299" s="27"/>
      <c r="H299" s="27"/>
      <c r="I299" s="27"/>
      <c r="J299" s="27"/>
      <c r="K299" s="27"/>
      <c r="L299" s="3"/>
    </row>
    <row r="300" spans="2:12" ht="12.75" customHeight="1" x14ac:dyDescent="0.2">
      <c r="C300" s="27"/>
      <c r="D300" s="27"/>
      <c r="E300" s="27"/>
      <c r="F300" s="27"/>
      <c r="G300" s="27"/>
      <c r="H300" s="27"/>
      <c r="I300" s="27"/>
      <c r="J300" s="27"/>
      <c r="K300" s="27"/>
      <c r="L300" s="3"/>
    </row>
    <row r="301" spans="2:12" ht="12.75" customHeight="1" x14ac:dyDescent="0.2">
      <c r="C301" s="27"/>
      <c r="D301" s="27"/>
      <c r="E301" s="27"/>
      <c r="F301" s="27"/>
      <c r="G301" s="27"/>
      <c r="H301" s="27"/>
      <c r="I301" s="27"/>
      <c r="J301" s="27"/>
      <c r="K301" s="27"/>
      <c r="L301" s="3"/>
    </row>
    <row r="302" spans="2:12" ht="12.75" customHeight="1" x14ac:dyDescent="0.2">
      <c r="C302" s="27"/>
      <c r="D302" s="27"/>
      <c r="E302" s="27"/>
      <c r="F302" s="27"/>
      <c r="G302" s="27"/>
      <c r="H302" s="27"/>
      <c r="I302" s="27"/>
      <c r="J302" s="27"/>
      <c r="K302" s="27"/>
      <c r="L302" s="3"/>
    </row>
    <row r="303" spans="2:12" ht="12.75" customHeight="1" x14ac:dyDescent="0.2">
      <c r="C303" s="27"/>
      <c r="D303" s="27"/>
      <c r="E303" s="27"/>
      <c r="F303" s="27"/>
      <c r="G303" s="27"/>
      <c r="H303" s="27"/>
      <c r="I303" s="27"/>
      <c r="J303" s="27"/>
      <c r="K303" s="27"/>
      <c r="L303" s="3"/>
    </row>
    <row r="304" spans="2:12" ht="12.75" customHeight="1" x14ac:dyDescent="0.2">
      <c r="C304" s="27"/>
      <c r="D304" s="27"/>
      <c r="E304" s="27"/>
      <c r="F304" s="27"/>
      <c r="G304" s="27"/>
      <c r="H304" s="27"/>
      <c r="I304" s="27"/>
      <c r="J304" s="27"/>
      <c r="K304" s="27"/>
      <c r="L304" s="3"/>
    </row>
    <row r="305" spans="3:12" ht="12.75" customHeight="1" x14ac:dyDescent="0.2">
      <c r="C305" s="27"/>
      <c r="D305" s="27"/>
      <c r="E305" s="27"/>
      <c r="F305" s="27"/>
      <c r="G305" s="27"/>
      <c r="H305" s="27"/>
      <c r="I305" s="27"/>
      <c r="J305" s="27"/>
      <c r="K305" s="27"/>
      <c r="L305" s="3"/>
    </row>
    <row r="306" spans="3:12" ht="12.75" customHeight="1" x14ac:dyDescent="0.2">
      <c r="C306" s="27"/>
      <c r="D306" s="27"/>
      <c r="E306" s="27"/>
      <c r="F306" s="27"/>
      <c r="G306" s="27"/>
      <c r="H306" s="27"/>
      <c r="I306" s="27"/>
      <c r="J306" s="27"/>
      <c r="K306" s="27"/>
      <c r="L306" s="3"/>
    </row>
    <row r="307" spans="3:12" ht="12.75" customHeight="1" x14ac:dyDescent="0.2">
      <c r="C307" s="27"/>
      <c r="D307" s="27"/>
      <c r="E307" s="27"/>
      <c r="F307" s="27"/>
      <c r="G307" s="27"/>
      <c r="H307" s="27"/>
      <c r="I307" s="27"/>
      <c r="J307" s="27"/>
      <c r="K307" s="27"/>
      <c r="L307" s="3"/>
    </row>
    <row r="308" spans="3:12" ht="12.75" customHeight="1" x14ac:dyDescent="0.2">
      <c r="C308" s="27"/>
      <c r="D308" s="27"/>
      <c r="E308" s="27"/>
      <c r="F308" s="27"/>
      <c r="G308" s="27"/>
      <c r="H308" s="27"/>
      <c r="I308" s="27"/>
      <c r="J308" s="27"/>
      <c r="K308" s="27"/>
      <c r="L308" s="3"/>
    </row>
    <row r="309" spans="3:12" ht="12.75" customHeight="1" x14ac:dyDescent="0.2">
      <c r="C309" s="27"/>
      <c r="D309" s="27"/>
      <c r="E309" s="27"/>
      <c r="F309" s="27"/>
      <c r="G309" s="27"/>
      <c r="H309" s="27"/>
      <c r="I309" s="27"/>
      <c r="J309" s="27"/>
      <c r="K309" s="27"/>
      <c r="L309" s="3"/>
    </row>
    <row r="310" spans="3:12" ht="12.75" customHeight="1" x14ac:dyDescent="0.2">
      <c r="C310" s="27"/>
      <c r="D310" s="27"/>
      <c r="E310" s="27"/>
      <c r="F310" s="27"/>
      <c r="G310" s="27"/>
      <c r="H310" s="27"/>
      <c r="I310" s="27"/>
      <c r="J310" s="27"/>
      <c r="K310" s="27"/>
      <c r="L310" s="3"/>
    </row>
    <row r="311" spans="3:12" ht="12.75" customHeight="1" x14ac:dyDescent="0.2">
      <c r="C311" s="27"/>
      <c r="D311" s="27"/>
      <c r="E311" s="27"/>
      <c r="F311" s="27"/>
      <c r="G311" s="27"/>
      <c r="H311" s="27"/>
      <c r="I311" s="27"/>
      <c r="J311" s="27"/>
      <c r="K311" s="27"/>
      <c r="L311" s="3"/>
    </row>
    <row r="312" spans="3:12" ht="12.75" customHeight="1" x14ac:dyDescent="0.2">
      <c r="C312" s="27"/>
      <c r="D312" s="27"/>
      <c r="E312" s="27"/>
      <c r="F312" s="27"/>
      <c r="G312" s="27"/>
      <c r="H312" s="27"/>
      <c r="I312" s="27"/>
      <c r="J312" s="27"/>
      <c r="K312" s="27"/>
      <c r="L312" s="3"/>
    </row>
    <row r="313" spans="3:12" ht="12.75" customHeight="1" x14ac:dyDescent="0.2">
      <c r="C313" s="27"/>
      <c r="D313" s="27"/>
      <c r="E313" s="27"/>
      <c r="F313" s="27"/>
      <c r="G313" s="27"/>
      <c r="H313" s="27"/>
      <c r="I313" s="27"/>
      <c r="J313" s="27"/>
      <c r="K313" s="27"/>
      <c r="L313" s="3"/>
    </row>
    <row r="314" spans="3:12" ht="12.75" customHeight="1" x14ac:dyDescent="0.2">
      <c r="C314" s="27"/>
      <c r="D314" s="27"/>
      <c r="E314" s="27"/>
      <c r="F314" s="27"/>
      <c r="G314" s="27"/>
      <c r="H314" s="27"/>
      <c r="I314" s="27"/>
      <c r="J314" s="27"/>
      <c r="K314" s="27"/>
      <c r="L314" s="3"/>
    </row>
    <row r="315" spans="3:12" ht="12.75" customHeight="1" x14ac:dyDescent="0.2">
      <c r="C315" s="27"/>
      <c r="D315" s="27"/>
      <c r="E315" s="27"/>
      <c r="F315" s="27"/>
      <c r="G315" s="27"/>
      <c r="H315" s="27"/>
      <c r="I315" s="27"/>
      <c r="J315" s="27"/>
      <c r="K315" s="27"/>
      <c r="L315" s="3"/>
    </row>
    <row r="316" spans="3:12" ht="12.75" customHeight="1" x14ac:dyDescent="0.2">
      <c r="C316" s="27"/>
      <c r="D316" s="27"/>
      <c r="E316" s="27"/>
      <c r="F316" s="27"/>
      <c r="G316" s="27"/>
      <c r="H316" s="27"/>
      <c r="I316" s="27"/>
      <c r="J316" s="27"/>
      <c r="K316" s="27"/>
      <c r="L316" s="3"/>
    </row>
    <row r="317" spans="3:12" ht="37.5" customHeight="1" x14ac:dyDescent="0.2">
      <c r="C317" s="27"/>
      <c r="D317" s="27"/>
      <c r="E317" s="27"/>
      <c r="F317" s="27"/>
      <c r="G317" s="27"/>
      <c r="H317" s="27"/>
      <c r="I317" s="27"/>
      <c r="J317" s="27"/>
      <c r="K317" s="27"/>
      <c r="L317" s="3"/>
    </row>
    <row r="318" spans="3:12" ht="12.75" customHeight="1" x14ac:dyDescent="0.2">
      <c r="I318" s="14">
        <v>1</v>
      </c>
      <c r="J318" s="14">
        <v>0</v>
      </c>
      <c r="K318" s="14">
        <f>IF(I318 * J318&gt;0,TRUNC(I318 * J318+0.005,2),TRUNC(I318 * J318-0.005,2))</f>
        <v>0</v>
      </c>
    </row>
    <row r="321" spans="2:12" ht="12.75" customHeight="1" x14ac:dyDescent="0.2">
      <c r="B321" s="2" t="s">
        <v>79</v>
      </c>
      <c r="C321" s="26" t="s">
        <v>368</v>
      </c>
      <c r="D321" s="26"/>
      <c r="E321" s="26"/>
      <c r="F321" s="26"/>
      <c r="G321" s="26"/>
      <c r="H321" s="26"/>
      <c r="I321" s="26"/>
      <c r="J321" s="26"/>
      <c r="K321" s="26"/>
      <c r="L321" s="2"/>
    </row>
    <row r="322" spans="2:12" ht="12.75" customHeight="1" x14ac:dyDescent="0.2">
      <c r="B322" s="1" t="s">
        <v>80</v>
      </c>
      <c r="C322" s="27" t="s">
        <v>81</v>
      </c>
      <c r="D322" s="27"/>
      <c r="E322" s="27"/>
      <c r="F322" s="27"/>
      <c r="G322" s="27"/>
      <c r="H322" s="27"/>
      <c r="I322" s="27"/>
      <c r="J322" s="27"/>
      <c r="K322" s="27"/>
      <c r="L322" s="3"/>
    </row>
    <row r="323" spans="2:12" ht="12.75" customHeight="1" x14ac:dyDescent="0.2">
      <c r="C323" s="27"/>
      <c r="D323" s="27"/>
      <c r="E323" s="27"/>
      <c r="F323" s="27"/>
      <c r="G323" s="27"/>
      <c r="H323" s="27"/>
      <c r="I323" s="27"/>
      <c r="J323" s="27"/>
      <c r="K323" s="27"/>
      <c r="L323" s="3"/>
    </row>
    <row r="324" spans="2:12" ht="12.75" customHeight="1" x14ac:dyDescent="0.2">
      <c r="C324" s="27"/>
      <c r="D324" s="27"/>
      <c r="E324" s="27"/>
      <c r="F324" s="27"/>
      <c r="G324" s="27"/>
      <c r="H324" s="27"/>
      <c r="I324" s="27"/>
      <c r="J324" s="27"/>
      <c r="K324" s="27"/>
      <c r="L324" s="3"/>
    </row>
    <row r="325" spans="2:12" ht="12.75" customHeight="1" x14ac:dyDescent="0.2">
      <c r="C325" s="27"/>
      <c r="D325" s="27"/>
      <c r="E325" s="27"/>
      <c r="F325" s="27"/>
      <c r="G325" s="27"/>
      <c r="H325" s="27"/>
      <c r="I325" s="27"/>
      <c r="J325" s="27"/>
      <c r="K325" s="27"/>
      <c r="L325" s="3"/>
    </row>
    <row r="326" spans="2:12" ht="12.75" customHeight="1" x14ac:dyDescent="0.2">
      <c r="C326" s="27"/>
      <c r="D326" s="27"/>
      <c r="E326" s="27"/>
      <c r="F326" s="27"/>
      <c r="G326" s="27"/>
      <c r="H326" s="27"/>
      <c r="I326" s="27"/>
      <c r="J326" s="27"/>
      <c r="K326" s="27"/>
      <c r="L326" s="3"/>
    </row>
    <row r="327" spans="2:12" ht="12.75" customHeight="1" x14ac:dyDescent="0.2">
      <c r="C327" s="27"/>
      <c r="D327" s="27"/>
      <c r="E327" s="27"/>
      <c r="F327" s="27"/>
      <c r="G327" s="27"/>
      <c r="H327" s="27"/>
      <c r="I327" s="27"/>
      <c r="J327" s="27"/>
      <c r="K327" s="27"/>
      <c r="L327" s="3"/>
    </row>
    <row r="328" spans="2:12" ht="12.75" customHeight="1" x14ac:dyDescent="0.2">
      <c r="C328" s="27"/>
      <c r="D328" s="27"/>
      <c r="E328" s="27"/>
      <c r="F328" s="27"/>
      <c r="G328" s="27"/>
      <c r="H328" s="27"/>
      <c r="I328" s="27"/>
      <c r="J328" s="27"/>
      <c r="K328" s="27"/>
      <c r="L328" s="3"/>
    </row>
    <row r="329" spans="2:12" ht="12.75" customHeight="1" x14ac:dyDescent="0.2">
      <c r="C329" s="27"/>
      <c r="D329" s="27"/>
      <c r="E329" s="27"/>
      <c r="F329" s="27"/>
      <c r="G329" s="27"/>
      <c r="H329" s="27"/>
      <c r="I329" s="27"/>
      <c r="J329" s="27"/>
      <c r="K329" s="27"/>
      <c r="L329" s="3"/>
    </row>
    <row r="330" spans="2:12" ht="12.75" customHeight="1" x14ac:dyDescent="0.2">
      <c r="C330" s="27"/>
      <c r="D330" s="27"/>
      <c r="E330" s="27"/>
      <c r="F330" s="27"/>
      <c r="G330" s="27"/>
      <c r="H330" s="27"/>
      <c r="I330" s="27"/>
      <c r="J330" s="27"/>
      <c r="K330" s="27"/>
      <c r="L330" s="3"/>
    </row>
    <row r="331" spans="2:12" ht="12.75" customHeight="1" x14ac:dyDescent="0.2">
      <c r="C331" s="27"/>
      <c r="D331" s="27"/>
      <c r="E331" s="27"/>
      <c r="F331" s="27"/>
      <c r="G331" s="27"/>
      <c r="H331" s="27"/>
      <c r="I331" s="27"/>
      <c r="J331" s="27"/>
      <c r="K331" s="27"/>
      <c r="L331" s="3"/>
    </row>
    <row r="332" spans="2:12" ht="12.75" customHeight="1" x14ac:dyDescent="0.2">
      <c r="C332" s="27"/>
      <c r="D332" s="27"/>
      <c r="E332" s="27"/>
      <c r="F332" s="27"/>
      <c r="G332" s="27"/>
      <c r="H332" s="27"/>
      <c r="I332" s="27"/>
      <c r="J332" s="27"/>
      <c r="K332" s="27"/>
      <c r="L332" s="3"/>
    </row>
    <row r="333" spans="2:12" ht="12.75" customHeight="1" x14ac:dyDescent="0.2">
      <c r="C333" s="27"/>
      <c r="D333" s="27"/>
      <c r="E333" s="27"/>
      <c r="F333" s="27"/>
      <c r="G333" s="27"/>
      <c r="H333" s="27"/>
      <c r="I333" s="27"/>
      <c r="J333" s="27"/>
      <c r="K333" s="27"/>
      <c r="L333" s="3"/>
    </row>
    <row r="334" spans="2:12" ht="12.75" customHeight="1" x14ac:dyDescent="0.2">
      <c r="C334" s="27"/>
      <c r="D334" s="27"/>
      <c r="E334" s="27"/>
      <c r="F334" s="27"/>
      <c r="G334" s="27"/>
      <c r="H334" s="27"/>
      <c r="I334" s="27"/>
      <c r="J334" s="27"/>
      <c r="K334" s="27"/>
      <c r="L334" s="3"/>
    </row>
    <row r="335" spans="2:12" ht="12.75" customHeight="1" x14ac:dyDescent="0.2">
      <c r="C335" s="27"/>
      <c r="D335" s="27"/>
      <c r="E335" s="27"/>
      <c r="F335" s="27"/>
      <c r="G335" s="27"/>
      <c r="H335" s="27"/>
      <c r="I335" s="27"/>
      <c r="J335" s="27"/>
      <c r="K335" s="27"/>
      <c r="L335" s="3"/>
    </row>
    <row r="336" spans="2:12" ht="12.75" customHeight="1" x14ac:dyDescent="0.2">
      <c r="C336" s="27"/>
      <c r="D336" s="27"/>
      <c r="E336" s="27"/>
      <c r="F336" s="27"/>
      <c r="G336" s="27"/>
      <c r="H336" s="27"/>
      <c r="I336" s="27"/>
      <c r="J336" s="27"/>
      <c r="K336" s="27"/>
      <c r="L336" s="3"/>
    </row>
    <row r="337" spans="2:12" ht="12.75" customHeight="1" x14ac:dyDescent="0.2">
      <c r="C337" s="27"/>
      <c r="D337" s="27"/>
      <c r="E337" s="27"/>
      <c r="F337" s="27"/>
      <c r="G337" s="27"/>
      <c r="H337" s="27"/>
      <c r="I337" s="27"/>
      <c r="J337" s="27"/>
      <c r="K337" s="27"/>
      <c r="L337" s="3"/>
    </row>
    <row r="338" spans="2:12" ht="12.75" customHeight="1" x14ac:dyDescent="0.2">
      <c r="C338" s="27"/>
      <c r="D338" s="27"/>
      <c r="E338" s="27"/>
      <c r="F338" s="27"/>
      <c r="G338" s="27"/>
      <c r="H338" s="27"/>
      <c r="I338" s="27"/>
      <c r="J338" s="27"/>
      <c r="K338" s="27"/>
      <c r="L338" s="3"/>
    </row>
    <row r="339" spans="2:12" ht="12.75" customHeight="1" x14ac:dyDescent="0.2">
      <c r="C339" s="27"/>
      <c r="D339" s="27"/>
      <c r="E339" s="27"/>
      <c r="F339" s="27"/>
      <c r="G339" s="27"/>
      <c r="H339" s="27"/>
      <c r="I339" s="27"/>
      <c r="J339" s="27"/>
      <c r="K339" s="27"/>
      <c r="L339" s="3"/>
    </row>
    <row r="340" spans="2:12" ht="73.5" customHeight="1" x14ac:dyDescent="0.2">
      <c r="C340" s="27"/>
      <c r="D340" s="27"/>
      <c r="E340" s="27"/>
      <c r="F340" s="27"/>
      <c r="G340" s="27"/>
      <c r="H340" s="27"/>
      <c r="I340" s="27"/>
      <c r="J340" s="27"/>
      <c r="K340" s="27"/>
      <c r="L340" s="3"/>
    </row>
    <row r="341" spans="2:12" ht="12.75" customHeight="1" x14ac:dyDescent="0.2">
      <c r="I341" s="14">
        <v>1</v>
      </c>
      <c r="J341" s="14">
        <v>0</v>
      </c>
      <c r="K341" s="14">
        <f>IF(I341 * J341&gt;0,TRUNC(I341 * J341+0.005,2),TRUNC(I341 * J341-0.005,2))</f>
        <v>0</v>
      </c>
    </row>
    <row r="344" spans="2:12" ht="12.75" customHeight="1" x14ac:dyDescent="0.2">
      <c r="B344" s="2" t="s">
        <v>82</v>
      </c>
      <c r="C344" s="26" t="s">
        <v>369</v>
      </c>
      <c r="D344" s="26"/>
      <c r="E344" s="26"/>
      <c r="F344" s="26"/>
      <c r="G344" s="26"/>
      <c r="H344" s="26"/>
      <c r="I344" s="26"/>
      <c r="J344" s="26"/>
      <c r="K344" s="26"/>
      <c r="L344" s="2"/>
    </row>
    <row r="345" spans="2:12" ht="12.75" customHeight="1" x14ac:dyDescent="0.2">
      <c r="B345" s="1" t="s">
        <v>83</v>
      </c>
      <c r="C345" s="27" t="s">
        <v>84</v>
      </c>
      <c r="D345" s="27"/>
      <c r="E345" s="27"/>
      <c r="F345" s="27"/>
      <c r="G345" s="27"/>
      <c r="H345" s="27"/>
      <c r="I345" s="27"/>
      <c r="J345" s="27"/>
      <c r="K345" s="27"/>
      <c r="L345" s="3"/>
    </row>
    <row r="346" spans="2:12" ht="12.75" customHeight="1" x14ac:dyDescent="0.2">
      <c r="C346" s="27"/>
      <c r="D346" s="27"/>
      <c r="E346" s="27"/>
      <c r="F346" s="27"/>
      <c r="G346" s="27"/>
      <c r="H346" s="27"/>
      <c r="I346" s="27"/>
      <c r="J346" s="27"/>
      <c r="K346" s="27"/>
      <c r="L346" s="3"/>
    </row>
    <row r="347" spans="2:12" ht="12.75" customHeight="1" x14ac:dyDescent="0.2">
      <c r="C347" s="27"/>
      <c r="D347" s="27"/>
      <c r="E347" s="27"/>
      <c r="F347" s="27"/>
      <c r="G347" s="27"/>
      <c r="H347" s="27"/>
      <c r="I347" s="27"/>
      <c r="J347" s="27"/>
      <c r="K347" s="27"/>
      <c r="L347" s="3"/>
    </row>
    <row r="348" spans="2:12" ht="12.75" customHeight="1" x14ac:dyDescent="0.2">
      <c r="C348" s="27"/>
      <c r="D348" s="27"/>
      <c r="E348" s="27"/>
      <c r="F348" s="27"/>
      <c r="G348" s="27"/>
      <c r="H348" s="27"/>
      <c r="I348" s="27"/>
      <c r="J348" s="27"/>
      <c r="K348" s="27"/>
      <c r="L348" s="3"/>
    </row>
    <row r="349" spans="2:12" ht="38.25" customHeight="1" x14ac:dyDescent="0.2">
      <c r="C349" s="27"/>
      <c r="D349" s="27"/>
      <c r="E349" s="27"/>
      <c r="F349" s="27"/>
      <c r="G349" s="27"/>
      <c r="H349" s="27"/>
      <c r="I349" s="27"/>
      <c r="J349" s="27"/>
      <c r="K349" s="27"/>
      <c r="L349" s="3"/>
    </row>
    <row r="350" spans="2:12" ht="12.75" customHeight="1" x14ac:dyDescent="0.2">
      <c r="I350" s="14">
        <v>2</v>
      </c>
      <c r="J350" s="14">
        <v>0</v>
      </c>
      <c r="K350" s="14">
        <f>IF(I350 * J350&gt;0,TRUNC(I350 * J350+0.005,2),TRUNC(I350 * J350-0.005,2))</f>
        <v>0</v>
      </c>
    </row>
    <row r="353" spans="2:12" ht="12.75" customHeight="1" x14ac:dyDescent="0.2">
      <c r="B353" s="2" t="s">
        <v>85</v>
      </c>
      <c r="C353" s="26" t="s">
        <v>370</v>
      </c>
      <c r="D353" s="26"/>
      <c r="E353" s="26"/>
      <c r="F353" s="26"/>
      <c r="G353" s="26"/>
      <c r="H353" s="26"/>
      <c r="I353" s="26"/>
      <c r="J353" s="26"/>
      <c r="K353" s="26"/>
      <c r="L353" s="2"/>
    </row>
    <row r="354" spans="2:12" ht="12.75" customHeight="1" x14ac:dyDescent="0.2">
      <c r="B354" s="1" t="s">
        <v>86</v>
      </c>
      <c r="C354" s="27" t="s">
        <v>87</v>
      </c>
      <c r="D354" s="27"/>
      <c r="E354" s="27"/>
      <c r="F354" s="27"/>
      <c r="G354" s="27"/>
      <c r="H354" s="27"/>
      <c r="I354" s="27"/>
      <c r="J354" s="27"/>
      <c r="K354" s="27"/>
      <c r="L354" s="3"/>
    </row>
    <row r="355" spans="2:12" ht="12.75" customHeight="1" x14ac:dyDescent="0.2">
      <c r="C355" s="27"/>
      <c r="D355" s="27"/>
      <c r="E355" s="27"/>
      <c r="F355" s="27"/>
      <c r="G355" s="27"/>
      <c r="H355" s="27"/>
      <c r="I355" s="27"/>
      <c r="J355" s="27"/>
      <c r="K355" s="27"/>
      <c r="L355" s="3"/>
    </row>
    <row r="356" spans="2:12" ht="12.75" customHeight="1" x14ac:dyDescent="0.2">
      <c r="C356" s="27"/>
      <c r="D356" s="27"/>
      <c r="E356" s="27"/>
      <c r="F356" s="27"/>
      <c r="G356" s="27"/>
      <c r="H356" s="27"/>
      <c r="I356" s="27"/>
      <c r="J356" s="27"/>
      <c r="K356" s="27"/>
      <c r="L356" s="3"/>
    </row>
    <row r="357" spans="2:12" ht="12.75" customHeight="1" x14ac:dyDescent="0.2">
      <c r="C357" s="27"/>
      <c r="D357" s="27"/>
      <c r="E357" s="27"/>
      <c r="F357" s="27"/>
      <c r="G357" s="27"/>
      <c r="H357" s="27"/>
      <c r="I357" s="27"/>
      <c r="J357" s="27"/>
      <c r="K357" s="27"/>
      <c r="L357" s="3"/>
    </row>
    <row r="358" spans="2:12" ht="12.75" customHeight="1" x14ac:dyDescent="0.2">
      <c r="C358" s="27"/>
      <c r="D358" s="27"/>
      <c r="E358" s="27"/>
      <c r="F358" s="27"/>
      <c r="G358" s="27"/>
      <c r="H358" s="27"/>
      <c r="I358" s="27"/>
      <c r="J358" s="27"/>
      <c r="K358" s="27"/>
      <c r="L358" s="3"/>
    </row>
    <row r="359" spans="2:12" ht="12.75" customHeight="1" x14ac:dyDescent="0.2">
      <c r="C359" s="27"/>
      <c r="D359" s="27"/>
      <c r="E359" s="27"/>
      <c r="F359" s="27"/>
      <c r="G359" s="27"/>
      <c r="H359" s="27"/>
      <c r="I359" s="27"/>
      <c r="J359" s="27"/>
      <c r="K359" s="27"/>
      <c r="L359" s="3"/>
    </row>
    <row r="360" spans="2:12" ht="12.75" customHeight="1" x14ac:dyDescent="0.2">
      <c r="C360" s="27"/>
      <c r="D360" s="27"/>
      <c r="E360" s="27"/>
      <c r="F360" s="27"/>
      <c r="G360" s="27"/>
      <c r="H360" s="27"/>
      <c r="I360" s="27"/>
      <c r="J360" s="27"/>
      <c r="K360" s="27"/>
      <c r="L360" s="3"/>
    </row>
    <row r="361" spans="2:12" ht="12.75" customHeight="1" x14ac:dyDescent="0.2">
      <c r="C361" s="27"/>
      <c r="D361" s="27"/>
      <c r="E361" s="27"/>
      <c r="F361" s="27"/>
      <c r="G361" s="27"/>
      <c r="H361" s="27"/>
      <c r="I361" s="27"/>
      <c r="J361" s="27"/>
      <c r="K361" s="27"/>
      <c r="L361" s="3"/>
    </row>
    <row r="362" spans="2:12" ht="12.75" customHeight="1" x14ac:dyDescent="0.2">
      <c r="C362" s="27"/>
      <c r="D362" s="27"/>
      <c r="E362" s="27"/>
      <c r="F362" s="27"/>
      <c r="G362" s="27"/>
      <c r="H362" s="27"/>
      <c r="I362" s="27"/>
      <c r="J362" s="27"/>
      <c r="K362" s="27"/>
      <c r="L362" s="3"/>
    </row>
    <row r="363" spans="2:12" ht="12.75" customHeight="1" x14ac:dyDescent="0.2">
      <c r="C363" s="27"/>
      <c r="D363" s="27"/>
      <c r="E363" s="27"/>
      <c r="F363" s="27"/>
      <c r="G363" s="27"/>
      <c r="H363" s="27"/>
      <c r="I363" s="27"/>
      <c r="J363" s="27"/>
      <c r="K363" s="27"/>
      <c r="L363" s="3"/>
    </row>
    <row r="364" spans="2:12" ht="12.75" customHeight="1" x14ac:dyDescent="0.2">
      <c r="C364" s="27"/>
      <c r="D364" s="27"/>
      <c r="E364" s="27"/>
      <c r="F364" s="27"/>
      <c r="G364" s="27"/>
      <c r="H364" s="27"/>
      <c r="I364" s="27"/>
      <c r="J364" s="27"/>
      <c r="K364" s="27"/>
      <c r="L364" s="3"/>
    </row>
    <row r="365" spans="2:12" ht="12.75" customHeight="1" x14ac:dyDescent="0.2">
      <c r="C365" s="27"/>
      <c r="D365" s="27"/>
      <c r="E365" s="27"/>
      <c r="F365" s="27"/>
      <c r="G365" s="27"/>
      <c r="H365" s="27"/>
      <c r="I365" s="27"/>
      <c r="J365" s="27"/>
      <c r="K365" s="27"/>
      <c r="L365" s="3"/>
    </row>
    <row r="366" spans="2:12" ht="12.75" customHeight="1" x14ac:dyDescent="0.2">
      <c r="I366" s="14">
        <v>1</v>
      </c>
      <c r="J366" s="14">
        <v>0</v>
      </c>
      <c r="K366" s="14">
        <f>IF(I366 * J366&gt;0,TRUNC(I366 * J366+0.005,2),TRUNC(I366 * J366-0.005,2))</f>
        <v>0</v>
      </c>
    </row>
    <row r="370" spans="2:12" ht="15.75" customHeight="1" thickBot="1" x14ac:dyDescent="0.25">
      <c r="C370" s="15" t="s">
        <v>88</v>
      </c>
      <c r="D370" s="15"/>
      <c r="E370" s="15"/>
      <c r="F370" s="15"/>
      <c r="G370" s="15"/>
      <c r="H370" s="15"/>
      <c r="I370" s="15"/>
      <c r="J370" s="16"/>
      <c r="K370" s="17">
        <f xml:space="preserve"> K318+ K341+ K350+ K366</f>
        <v>0</v>
      </c>
    </row>
    <row r="371" spans="2:12" ht="12.75" customHeight="1" thickTop="1" x14ac:dyDescent="0.2">
      <c r="C371" s="2"/>
      <c r="D371" s="2"/>
      <c r="E371" s="2"/>
      <c r="F371" s="2"/>
      <c r="G371" s="2"/>
      <c r="H371" s="2"/>
      <c r="I371" s="2"/>
      <c r="J371" s="2"/>
      <c r="K371" s="2"/>
      <c r="L371" s="5"/>
    </row>
    <row r="372" spans="2:12" ht="12.75" customHeight="1" x14ac:dyDescent="0.2">
      <c r="C372" s="4"/>
      <c r="D372" s="4"/>
      <c r="E372" s="4"/>
      <c r="F372" s="4"/>
      <c r="G372" s="4"/>
      <c r="H372" s="4"/>
      <c r="I372" s="4"/>
      <c r="J372" s="4"/>
      <c r="K372" s="4"/>
      <c r="L372" s="4"/>
    </row>
    <row r="375" spans="2:12" ht="16.5" customHeight="1" x14ac:dyDescent="0.2">
      <c r="B375" s="29" t="s">
        <v>89</v>
      </c>
      <c r="C375" s="29"/>
      <c r="D375" s="29"/>
      <c r="E375" s="29"/>
      <c r="F375" s="29"/>
      <c r="G375" s="29"/>
      <c r="H375" s="29"/>
      <c r="I375" s="29"/>
      <c r="J375" s="29"/>
      <c r="K375" s="29"/>
      <c r="L375" s="11"/>
    </row>
    <row r="378" spans="2:12" ht="12.75" customHeight="1" x14ac:dyDescent="0.2">
      <c r="B378" s="2" t="s">
        <v>90</v>
      </c>
      <c r="C378" s="26" t="s">
        <v>371</v>
      </c>
      <c r="D378" s="26"/>
      <c r="E378" s="26"/>
      <c r="F378" s="26"/>
      <c r="G378" s="26"/>
      <c r="H378" s="26"/>
      <c r="I378" s="26"/>
      <c r="J378" s="26"/>
      <c r="K378" s="26"/>
      <c r="L378" s="2"/>
    </row>
    <row r="379" spans="2:12" ht="12.75" customHeight="1" x14ac:dyDescent="0.2">
      <c r="B379" s="1" t="s">
        <v>91</v>
      </c>
      <c r="C379" s="27" t="s">
        <v>92</v>
      </c>
      <c r="D379" s="27"/>
      <c r="E379" s="27"/>
      <c r="F379" s="27"/>
      <c r="G379" s="27"/>
      <c r="H379" s="27"/>
      <c r="I379" s="27"/>
      <c r="J379" s="27"/>
      <c r="K379" s="27"/>
      <c r="L379" s="3"/>
    </row>
    <row r="380" spans="2:12" ht="12.75" customHeight="1" x14ac:dyDescent="0.2">
      <c r="C380" s="27"/>
      <c r="D380" s="27"/>
      <c r="E380" s="27"/>
      <c r="F380" s="27"/>
      <c r="G380" s="27"/>
      <c r="H380" s="27"/>
      <c r="I380" s="27"/>
      <c r="J380" s="27"/>
      <c r="K380" s="27"/>
      <c r="L380" s="3"/>
    </row>
    <row r="381" spans="2:12" ht="12.75" customHeight="1" x14ac:dyDescent="0.2">
      <c r="C381" s="27"/>
      <c r="D381" s="27"/>
      <c r="E381" s="27"/>
      <c r="F381" s="27"/>
      <c r="G381" s="27"/>
      <c r="H381" s="27"/>
      <c r="I381" s="27"/>
      <c r="J381" s="27"/>
      <c r="K381" s="27"/>
      <c r="L381" s="3"/>
    </row>
    <row r="382" spans="2:12" ht="12.75" customHeight="1" x14ac:dyDescent="0.2">
      <c r="C382" s="27"/>
      <c r="D382" s="27"/>
      <c r="E382" s="27"/>
      <c r="F382" s="27"/>
      <c r="G382" s="27"/>
      <c r="H382" s="27"/>
      <c r="I382" s="27"/>
      <c r="J382" s="27"/>
      <c r="K382" s="27"/>
      <c r="L382" s="3"/>
    </row>
    <row r="383" spans="2:12" ht="12.75" customHeight="1" x14ac:dyDescent="0.2">
      <c r="C383" s="27"/>
      <c r="D383" s="27"/>
      <c r="E383" s="27"/>
      <c r="F383" s="27"/>
      <c r="G383" s="27"/>
      <c r="H383" s="27"/>
      <c r="I383" s="27"/>
      <c r="J383" s="27"/>
      <c r="K383" s="27"/>
      <c r="L383" s="3"/>
    </row>
    <row r="384" spans="2:12" ht="12.75" customHeight="1" x14ac:dyDescent="0.2">
      <c r="C384" s="27"/>
      <c r="D384" s="27"/>
      <c r="E384" s="27"/>
      <c r="F384" s="27"/>
      <c r="G384" s="27"/>
      <c r="H384" s="27"/>
      <c r="I384" s="27"/>
      <c r="J384" s="27"/>
      <c r="K384" s="27"/>
      <c r="L384" s="3"/>
    </row>
    <row r="385" spans="3:12" ht="12.75" customHeight="1" x14ac:dyDescent="0.2">
      <c r="C385" s="27"/>
      <c r="D385" s="27"/>
      <c r="E385" s="27"/>
      <c r="F385" s="27"/>
      <c r="G385" s="27"/>
      <c r="H385" s="27"/>
      <c r="I385" s="27"/>
      <c r="J385" s="27"/>
      <c r="K385" s="27"/>
      <c r="L385" s="3"/>
    </row>
    <row r="386" spans="3:12" ht="12.75" customHeight="1" x14ac:dyDescent="0.2">
      <c r="C386" s="27"/>
      <c r="D386" s="27"/>
      <c r="E386" s="27"/>
      <c r="F386" s="27"/>
      <c r="G386" s="27"/>
      <c r="H386" s="27"/>
      <c r="I386" s="27"/>
      <c r="J386" s="27"/>
      <c r="K386" s="27"/>
      <c r="L386" s="3"/>
    </row>
    <row r="387" spans="3:12" ht="12.75" customHeight="1" x14ac:dyDescent="0.2">
      <c r="C387" s="27"/>
      <c r="D387" s="27"/>
      <c r="E387" s="27"/>
      <c r="F387" s="27"/>
      <c r="G387" s="27"/>
      <c r="H387" s="27"/>
      <c r="I387" s="27"/>
      <c r="J387" s="27"/>
      <c r="K387" s="27"/>
      <c r="L387" s="3"/>
    </row>
    <row r="388" spans="3:12" ht="12.75" customHeight="1" x14ac:dyDescent="0.2">
      <c r="C388" s="27"/>
      <c r="D388" s="27"/>
      <c r="E388" s="27"/>
      <c r="F388" s="27"/>
      <c r="G388" s="27"/>
      <c r="H388" s="27"/>
      <c r="I388" s="27"/>
      <c r="J388" s="27"/>
      <c r="K388" s="27"/>
      <c r="L388" s="3"/>
    </row>
    <row r="389" spans="3:12" ht="12.75" customHeight="1" x14ac:dyDescent="0.2">
      <c r="C389" s="27"/>
      <c r="D389" s="27"/>
      <c r="E389" s="27"/>
      <c r="F389" s="27"/>
      <c r="G389" s="27"/>
      <c r="H389" s="27"/>
      <c r="I389" s="27"/>
      <c r="J389" s="27"/>
      <c r="K389" s="27"/>
      <c r="L389" s="3"/>
    </row>
    <row r="390" spans="3:12" ht="12.75" customHeight="1" x14ac:dyDescent="0.2">
      <c r="C390" s="27"/>
      <c r="D390" s="27"/>
      <c r="E390" s="27"/>
      <c r="F390" s="27"/>
      <c r="G390" s="27"/>
      <c r="H390" s="27"/>
      <c r="I390" s="27"/>
      <c r="J390" s="27"/>
      <c r="K390" s="27"/>
      <c r="L390" s="3"/>
    </row>
    <row r="391" spans="3:12" ht="12.75" customHeight="1" x14ac:dyDescent="0.2">
      <c r="C391" s="27"/>
      <c r="D391" s="27"/>
      <c r="E391" s="27"/>
      <c r="F391" s="27"/>
      <c r="G391" s="27"/>
      <c r="H391" s="27"/>
      <c r="I391" s="27"/>
      <c r="J391" s="27"/>
      <c r="K391" s="27"/>
      <c r="L391" s="3"/>
    </row>
    <row r="392" spans="3:12" ht="12.75" customHeight="1" x14ac:dyDescent="0.2">
      <c r="C392" s="27"/>
      <c r="D392" s="27"/>
      <c r="E392" s="27"/>
      <c r="F392" s="27"/>
      <c r="G392" s="27"/>
      <c r="H392" s="27"/>
      <c r="I392" s="27"/>
      <c r="J392" s="27"/>
      <c r="K392" s="27"/>
      <c r="L392" s="3"/>
    </row>
    <row r="393" spans="3:12" ht="12.75" customHeight="1" x14ac:dyDescent="0.2">
      <c r="C393" s="27"/>
      <c r="D393" s="27"/>
      <c r="E393" s="27"/>
      <c r="F393" s="27"/>
      <c r="G393" s="27"/>
      <c r="H393" s="27"/>
      <c r="I393" s="27"/>
      <c r="J393" s="27"/>
      <c r="K393" s="27"/>
      <c r="L393" s="3"/>
    </row>
    <row r="394" spans="3:12" ht="12.75" customHeight="1" x14ac:dyDescent="0.2">
      <c r="C394" s="27"/>
      <c r="D394" s="27"/>
      <c r="E394" s="27"/>
      <c r="F394" s="27"/>
      <c r="G394" s="27"/>
      <c r="H394" s="27"/>
      <c r="I394" s="27"/>
      <c r="J394" s="27"/>
      <c r="K394" s="27"/>
      <c r="L394" s="3"/>
    </row>
    <row r="395" spans="3:12" ht="12.75" customHeight="1" x14ac:dyDescent="0.2">
      <c r="C395" s="27"/>
      <c r="D395" s="27"/>
      <c r="E395" s="27"/>
      <c r="F395" s="27"/>
      <c r="G395" s="27"/>
      <c r="H395" s="27"/>
      <c r="I395" s="27"/>
      <c r="J395" s="27"/>
      <c r="K395" s="27"/>
      <c r="L395" s="3"/>
    </row>
    <row r="396" spans="3:12" ht="12.75" customHeight="1" x14ac:dyDescent="0.2">
      <c r="C396" s="27"/>
      <c r="D396" s="27"/>
      <c r="E396" s="27"/>
      <c r="F396" s="27"/>
      <c r="G396" s="27"/>
      <c r="H396" s="27"/>
      <c r="I396" s="27"/>
      <c r="J396" s="27"/>
      <c r="K396" s="27"/>
      <c r="L396" s="3"/>
    </row>
    <row r="397" spans="3:12" ht="215.25" customHeight="1" x14ac:dyDescent="0.2">
      <c r="C397" s="27"/>
      <c r="D397" s="27"/>
      <c r="E397" s="27"/>
      <c r="F397" s="27"/>
      <c r="G397" s="27"/>
      <c r="H397" s="27"/>
      <c r="I397" s="27"/>
      <c r="J397" s="27"/>
      <c r="K397" s="27"/>
      <c r="L397" s="3"/>
    </row>
    <row r="398" spans="3:12" ht="12.75" customHeight="1" x14ac:dyDescent="0.2">
      <c r="I398" s="14">
        <v>1</v>
      </c>
      <c r="J398" s="14">
        <v>0</v>
      </c>
      <c r="K398" s="14">
        <f>IF(I398 * J398&gt;0,TRUNC(I398 * J398+0.005,2),TRUNC(I398 * J398-0.005,2))</f>
        <v>0</v>
      </c>
    </row>
    <row r="401" spans="2:12" ht="12.75" customHeight="1" x14ac:dyDescent="0.2">
      <c r="B401" s="2" t="s">
        <v>93</v>
      </c>
      <c r="C401" s="26" t="s">
        <v>372</v>
      </c>
      <c r="D401" s="26"/>
      <c r="E401" s="26"/>
      <c r="F401" s="26"/>
      <c r="G401" s="26"/>
      <c r="H401" s="26"/>
      <c r="I401" s="26"/>
      <c r="J401" s="26"/>
      <c r="K401" s="26"/>
      <c r="L401" s="2"/>
    </row>
    <row r="402" spans="2:12" ht="12.75" customHeight="1" x14ac:dyDescent="0.2">
      <c r="B402" s="1" t="s">
        <v>94</v>
      </c>
      <c r="C402" s="27" t="s">
        <v>95</v>
      </c>
      <c r="D402" s="27"/>
      <c r="E402" s="27"/>
      <c r="F402" s="27"/>
      <c r="G402" s="27"/>
      <c r="H402" s="27"/>
      <c r="I402" s="27"/>
      <c r="J402" s="27"/>
      <c r="K402" s="27"/>
      <c r="L402" s="3"/>
    </row>
    <row r="403" spans="2:12" ht="12.75" customHeight="1" x14ac:dyDescent="0.2">
      <c r="C403" s="27"/>
      <c r="D403" s="27"/>
      <c r="E403" s="27"/>
      <c r="F403" s="27"/>
      <c r="G403" s="27"/>
      <c r="H403" s="27"/>
      <c r="I403" s="27"/>
      <c r="J403" s="27"/>
      <c r="K403" s="27"/>
      <c r="L403" s="3"/>
    </row>
    <row r="404" spans="2:12" ht="12.75" customHeight="1" x14ac:dyDescent="0.2">
      <c r="C404" s="27"/>
      <c r="D404" s="27"/>
      <c r="E404" s="27"/>
      <c r="F404" s="27"/>
      <c r="G404" s="27"/>
      <c r="H404" s="27"/>
      <c r="I404" s="27"/>
      <c r="J404" s="27"/>
      <c r="K404" s="27"/>
      <c r="L404" s="3"/>
    </row>
    <row r="405" spans="2:12" ht="12.75" customHeight="1" x14ac:dyDescent="0.2">
      <c r="C405" s="27"/>
      <c r="D405" s="27"/>
      <c r="E405" s="27"/>
      <c r="F405" s="27"/>
      <c r="G405" s="27"/>
      <c r="H405" s="27"/>
      <c r="I405" s="27"/>
      <c r="J405" s="27"/>
      <c r="K405" s="27"/>
      <c r="L405" s="3"/>
    </row>
    <row r="406" spans="2:12" ht="12.75" customHeight="1" x14ac:dyDescent="0.2">
      <c r="C406" s="27"/>
      <c r="D406" s="27"/>
      <c r="E406" s="27"/>
      <c r="F406" s="27"/>
      <c r="G406" s="27"/>
      <c r="H406" s="27"/>
      <c r="I406" s="27"/>
      <c r="J406" s="27"/>
      <c r="K406" s="27"/>
      <c r="L406" s="3"/>
    </row>
    <row r="407" spans="2:12" ht="12.75" customHeight="1" x14ac:dyDescent="0.2">
      <c r="C407" s="27"/>
      <c r="D407" s="27"/>
      <c r="E407" s="27"/>
      <c r="F407" s="27"/>
      <c r="G407" s="27"/>
      <c r="H407" s="27"/>
      <c r="I407" s="27"/>
      <c r="J407" s="27"/>
      <c r="K407" s="27"/>
      <c r="L407" s="3"/>
    </row>
    <row r="408" spans="2:12" ht="12.75" customHeight="1" x14ac:dyDescent="0.2">
      <c r="C408" s="27"/>
      <c r="D408" s="27"/>
      <c r="E408" s="27"/>
      <c r="F408" s="27"/>
      <c r="G408" s="27"/>
      <c r="H408" s="27"/>
      <c r="I408" s="27"/>
      <c r="J408" s="27"/>
      <c r="K408" s="27"/>
      <c r="L408" s="3"/>
    </row>
    <row r="409" spans="2:12" ht="12.75" customHeight="1" x14ac:dyDescent="0.2">
      <c r="C409" s="27"/>
      <c r="D409" s="27"/>
      <c r="E409" s="27"/>
      <c r="F409" s="27"/>
      <c r="G409" s="27"/>
      <c r="H409" s="27"/>
      <c r="I409" s="27"/>
      <c r="J409" s="27"/>
      <c r="K409" s="27"/>
      <c r="L409" s="3"/>
    </row>
    <row r="410" spans="2:12" ht="12.75" customHeight="1" x14ac:dyDescent="0.2">
      <c r="C410" s="27"/>
      <c r="D410" s="27"/>
      <c r="E410" s="27"/>
      <c r="F410" s="27"/>
      <c r="G410" s="27"/>
      <c r="H410" s="27"/>
      <c r="I410" s="27"/>
      <c r="J410" s="27"/>
      <c r="K410" s="27"/>
      <c r="L410" s="3"/>
    </row>
    <row r="411" spans="2:12" ht="12.75" customHeight="1" x14ac:dyDescent="0.2">
      <c r="C411" s="27"/>
      <c r="D411" s="27"/>
      <c r="E411" s="27"/>
      <c r="F411" s="27"/>
      <c r="G411" s="27"/>
      <c r="H411" s="27"/>
      <c r="I411" s="27"/>
      <c r="J411" s="27"/>
      <c r="K411" s="27"/>
      <c r="L411" s="3"/>
    </row>
    <row r="412" spans="2:12" ht="12.75" customHeight="1" x14ac:dyDescent="0.2">
      <c r="C412" s="27"/>
      <c r="D412" s="27"/>
      <c r="E412" s="27"/>
      <c r="F412" s="27"/>
      <c r="G412" s="27"/>
      <c r="H412" s="27"/>
      <c r="I412" s="27"/>
      <c r="J412" s="27"/>
      <c r="K412" s="27"/>
      <c r="L412" s="3"/>
    </row>
    <row r="413" spans="2:12" ht="12.75" customHeight="1" x14ac:dyDescent="0.2">
      <c r="C413" s="27"/>
      <c r="D413" s="27"/>
      <c r="E413" s="27"/>
      <c r="F413" s="27"/>
      <c r="G413" s="27"/>
      <c r="H413" s="27"/>
      <c r="I413" s="27"/>
      <c r="J413" s="27"/>
      <c r="K413" s="27"/>
      <c r="L413" s="3"/>
    </row>
    <row r="414" spans="2:12" ht="12.75" customHeight="1" x14ac:dyDescent="0.2">
      <c r="C414" s="27"/>
      <c r="D414" s="27"/>
      <c r="E414" s="27"/>
      <c r="F414" s="27"/>
      <c r="G414" s="27"/>
      <c r="H414" s="27"/>
      <c r="I414" s="27"/>
      <c r="J414" s="27"/>
      <c r="K414" s="27"/>
      <c r="L414" s="3"/>
    </row>
    <row r="415" spans="2:12" ht="12.75" customHeight="1" x14ac:dyDescent="0.2">
      <c r="C415" s="27"/>
      <c r="D415" s="27"/>
      <c r="E415" s="27"/>
      <c r="F415" s="27"/>
      <c r="G415" s="27"/>
      <c r="H415" s="27"/>
      <c r="I415" s="27"/>
      <c r="J415" s="27"/>
      <c r="K415" s="27"/>
      <c r="L415" s="3"/>
    </row>
    <row r="416" spans="2:12" ht="12.75" customHeight="1" x14ac:dyDescent="0.2">
      <c r="C416" s="27"/>
      <c r="D416" s="27"/>
      <c r="E416" s="27"/>
      <c r="F416" s="27"/>
      <c r="G416" s="27"/>
      <c r="H416" s="27"/>
      <c r="I416" s="27"/>
      <c r="J416" s="27"/>
      <c r="K416" s="27"/>
      <c r="L416" s="3"/>
    </row>
    <row r="417" spans="2:12" ht="12.75" customHeight="1" x14ac:dyDescent="0.2">
      <c r="C417" s="27"/>
      <c r="D417" s="27"/>
      <c r="E417" s="27"/>
      <c r="F417" s="27"/>
      <c r="G417" s="27"/>
      <c r="H417" s="27"/>
      <c r="I417" s="27"/>
      <c r="J417" s="27"/>
      <c r="K417" s="27"/>
      <c r="L417" s="3"/>
    </row>
    <row r="418" spans="2:12" ht="12.75" customHeight="1" x14ac:dyDescent="0.2">
      <c r="C418" s="27"/>
      <c r="D418" s="27"/>
      <c r="E418" s="27"/>
      <c r="F418" s="27"/>
      <c r="G418" s="27"/>
      <c r="H418" s="27"/>
      <c r="I418" s="27"/>
      <c r="J418" s="27"/>
      <c r="K418" s="27"/>
      <c r="L418" s="3"/>
    </row>
    <row r="419" spans="2:12" ht="12.75" customHeight="1" x14ac:dyDescent="0.2">
      <c r="C419" s="27"/>
      <c r="D419" s="27"/>
      <c r="E419" s="27"/>
      <c r="F419" s="27"/>
      <c r="G419" s="27"/>
      <c r="H419" s="27"/>
      <c r="I419" s="27"/>
      <c r="J419" s="27"/>
      <c r="K419" s="27"/>
      <c r="L419" s="3"/>
    </row>
    <row r="420" spans="2:12" ht="229.5" customHeight="1" x14ac:dyDescent="0.2">
      <c r="C420" s="27"/>
      <c r="D420" s="27"/>
      <c r="E420" s="27"/>
      <c r="F420" s="27"/>
      <c r="G420" s="27"/>
      <c r="H420" s="27"/>
      <c r="I420" s="27"/>
      <c r="J420" s="27"/>
      <c r="K420" s="27"/>
      <c r="L420" s="3"/>
    </row>
    <row r="421" spans="2:12" ht="12.75" customHeight="1" x14ac:dyDescent="0.2">
      <c r="I421" s="14">
        <v>1</v>
      </c>
      <c r="J421" s="14">
        <v>0</v>
      </c>
      <c r="K421" s="14">
        <f>IF(I421 * J421&gt;0,TRUNC(I421 * J421+0.005,2),TRUNC(I421 * J421-0.005,2))</f>
        <v>0</v>
      </c>
    </row>
    <row r="424" spans="2:12" ht="12.75" customHeight="1" x14ac:dyDescent="0.2">
      <c r="B424" s="2" t="s">
        <v>96</v>
      </c>
      <c r="C424" s="26" t="s">
        <v>373</v>
      </c>
      <c r="D424" s="26"/>
      <c r="E424" s="26"/>
      <c r="F424" s="26"/>
      <c r="G424" s="26"/>
      <c r="H424" s="26"/>
      <c r="I424" s="26"/>
      <c r="J424" s="26"/>
      <c r="K424" s="26"/>
      <c r="L424" s="2"/>
    </row>
    <row r="425" spans="2:12" ht="12.75" customHeight="1" x14ac:dyDescent="0.2">
      <c r="B425" s="1" t="s">
        <v>97</v>
      </c>
      <c r="C425" s="27" t="s">
        <v>98</v>
      </c>
      <c r="D425" s="27"/>
      <c r="E425" s="27"/>
      <c r="F425" s="27"/>
      <c r="G425" s="27"/>
      <c r="H425" s="27"/>
      <c r="I425" s="27"/>
      <c r="J425" s="27"/>
      <c r="K425" s="27"/>
      <c r="L425" s="3"/>
    </row>
    <row r="426" spans="2:12" ht="12.75" customHeight="1" x14ac:dyDescent="0.2">
      <c r="C426" s="27"/>
      <c r="D426" s="27"/>
      <c r="E426" s="27"/>
      <c r="F426" s="27"/>
      <c r="G426" s="27"/>
      <c r="H426" s="27"/>
      <c r="I426" s="27"/>
      <c r="J426" s="27"/>
      <c r="K426" s="27"/>
      <c r="L426" s="3"/>
    </row>
    <row r="427" spans="2:12" ht="12.75" customHeight="1" x14ac:dyDescent="0.2">
      <c r="C427" s="27"/>
      <c r="D427" s="27"/>
      <c r="E427" s="27"/>
      <c r="F427" s="27"/>
      <c r="G427" s="27"/>
      <c r="H427" s="27"/>
      <c r="I427" s="27"/>
      <c r="J427" s="27"/>
      <c r="K427" s="27"/>
      <c r="L427" s="3"/>
    </row>
    <row r="428" spans="2:12" ht="12.75" customHeight="1" x14ac:dyDescent="0.2">
      <c r="C428" s="27"/>
      <c r="D428" s="27"/>
      <c r="E428" s="27"/>
      <c r="F428" s="27"/>
      <c r="G428" s="27"/>
      <c r="H428" s="27"/>
      <c r="I428" s="27"/>
      <c r="J428" s="27"/>
      <c r="K428" s="27"/>
      <c r="L428" s="3"/>
    </row>
    <row r="429" spans="2:12" ht="12.75" customHeight="1" x14ac:dyDescent="0.2">
      <c r="C429" s="27"/>
      <c r="D429" s="27"/>
      <c r="E429" s="27"/>
      <c r="F429" s="27"/>
      <c r="G429" s="27"/>
      <c r="H429" s="27"/>
      <c r="I429" s="27"/>
      <c r="J429" s="27"/>
      <c r="K429" s="27"/>
      <c r="L429" s="3"/>
    </row>
    <row r="430" spans="2:12" ht="12.75" customHeight="1" x14ac:dyDescent="0.2">
      <c r="C430" s="27"/>
      <c r="D430" s="27"/>
      <c r="E430" s="27"/>
      <c r="F430" s="27"/>
      <c r="G430" s="27"/>
      <c r="H430" s="27"/>
      <c r="I430" s="27"/>
      <c r="J430" s="27"/>
      <c r="K430" s="27"/>
      <c r="L430" s="3"/>
    </row>
    <row r="431" spans="2:12" ht="12.75" customHeight="1" x14ac:dyDescent="0.2">
      <c r="C431" s="27"/>
      <c r="D431" s="27"/>
      <c r="E431" s="27"/>
      <c r="F431" s="27"/>
      <c r="G431" s="27"/>
      <c r="H431" s="27"/>
      <c r="I431" s="27"/>
      <c r="J431" s="27"/>
      <c r="K431" s="27"/>
      <c r="L431" s="3"/>
    </row>
    <row r="432" spans="2:12" ht="12.75" customHeight="1" x14ac:dyDescent="0.2">
      <c r="C432" s="27"/>
      <c r="D432" s="27"/>
      <c r="E432" s="27"/>
      <c r="F432" s="27"/>
      <c r="G432" s="27"/>
      <c r="H432" s="27"/>
      <c r="I432" s="27"/>
      <c r="J432" s="27"/>
      <c r="K432" s="27"/>
      <c r="L432" s="3"/>
    </row>
    <row r="433" spans="2:12" ht="12.75" customHeight="1" x14ac:dyDescent="0.2">
      <c r="C433" s="27"/>
      <c r="D433" s="27"/>
      <c r="E433" s="27"/>
      <c r="F433" s="27"/>
      <c r="G433" s="27"/>
      <c r="H433" s="27"/>
      <c r="I433" s="27"/>
      <c r="J433" s="27"/>
      <c r="K433" s="27"/>
      <c r="L433" s="3"/>
    </row>
    <row r="434" spans="2:12" ht="12.75" customHeight="1" x14ac:dyDescent="0.2">
      <c r="C434" s="27"/>
      <c r="D434" s="27"/>
      <c r="E434" s="27"/>
      <c r="F434" s="27"/>
      <c r="G434" s="27"/>
      <c r="H434" s="27"/>
      <c r="I434" s="27"/>
      <c r="J434" s="27"/>
      <c r="K434" s="27"/>
      <c r="L434" s="3"/>
    </row>
    <row r="435" spans="2:12" ht="12.75" customHeight="1" x14ac:dyDescent="0.2">
      <c r="C435" s="27"/>
      <c r="D435" s="27"/>
      <c r="E435" s="27"/>
      <c r="F435" s="27"/>
      <c r="G435" s="27"/>
      <c r="H435" s="27"/>
      <c r="I435" s="27"/>
      <c r="J435" s="27"/>
      <c r="K435" s="27"/>
      <c r="L435" s="3"/>
    </row>
    <row r="436" spans="2:12" ht="12.75" customHeight="1" x14ac:dyDescent="0.2">
      <c r="C436" s="27"/>
      <c r="D436" s="27"/>
      <c r="E436" s="27"/>
      <c r="F436" s="27"/>
      <c r="G436" s="27"/>
      <c r="H436" s="27"/>
      <c r="I436" s="27"/>
      <c r="J436" s="27"/>
      <c r="K436" s="27"/>
      <c r="L436" s="3"/>
    </row>
    <row r="437" spans="2:12" ht="12.75" customHeight="1" x14ac:dyDescent="0.2">
      <c r="C437" s="27"/>
      <c r="D437" s="27"/>
      <c r="E437" s="27"/>
      <c r="F437" s="27"/>
      <c r="G437" s="27"/>
      <c r="H437" s="27"/>
      <c r="I437" s="27"/>
      <c r="J437" s="27"/>
      <c r="K437" s="27"/>
      <c r="L437" s="3"/>
    </row>
    <row r="438" spans="2:12" ht="12.75" customHeight="1" x14ac:dyDescent="0.2">
      <c r="C438" s="27"/>
      <c r="D438" s="27"/>
      <c r="E438" s="27"/>
      <c r="F438" s="27"/>
      <c r="G438" s="27"/>
      <c r="H438" s="27"/>
      <c r="I438" s="27"/>
      <c r="J438" s="27"/>
      <c r="K438" s="27"/>
      <c r="L438" s="3"/>
    </row>
    <row r="439" spans="2:12" ht="12.75" customHeight="1" x14ac:dyDescent="0.2">
      <c r="C439" s="27"/>
      <c r="D439" s="27"/>
      <c r="E439" s="27"/>
      <c r="F439" s="27"/>
      <c r="G439" s="27"/>
      <c r="H439" s="27"/>
      <c r="I439" s="27"/>
      <c r="J439" s="27"/>
      <c r="K439" s="27"/>
      <c r="L439" s="3"/>
    </row>
    <row r="440" spans="2:12" ht="12.75" customHeight="1" x14ac:dyDescent="0.2">
      <c r="C440" s="27"/>
      <c r="D440" s="27"/>
      <c r="E440" s="27"/>
      <c r="F440" s="27"/>
      <c r="G440" s="27"/>
      <c r="H440" s="27"/>
      <c r="I440" s="27"/>
      <c r="J440" s="27"/>
      <c r="K440" s="27"/>
      <c r="L440" s="3"/>
    </row>
    <row r="441" spans="2:12" ht="12.75" customHeight="1" x14ac:dyDescent="0.2">
      <c r="C441" s="27"/>
      <c r="D441" s="27"/>
      <c r="E441" s="27"/>
      <c r="F441" s="27"/>
      <c r="G441" s="27"/>
      <c r="H441" s="27"/>
      <c r="I441" s="27"/>
      <c r="J441" s="27"/>
      <c r="K441" s="27"/>
      <c r="L441" s="3"/>
    </row>
    <row r="442" spans="2:12" ht="12.75" customHeight="1" x14ac:dyDescent="0.2">
      <c r="C442" s="27"/>
      <c r="D442" s="27"/>
      <c r="E442" s="27"/>
      <c r="F442" s="27"/>
      <c r="G442" s="27"/>
      <c r="H442" s="27"/>
      <c r="I442" s="27"/>
      <c r="J442" s="27"/>
      <c r="K442" s="27"/>
      <c r="L442" s="3"/>
    </row>
    <row r="443" spans="2:12" ht="208.5" customHeight="1" x14ac:dyDescent="0.2">
      <c r="C443" s="27"/>
      <c r="D443" s="27"/>
      <c r="E443" s="27"/>
      <c r="F443" s="27"/>
      <c r="G443" s="27"/>
      <c r="H443" s="27"/>
      <c r="I443" s="27"/>
      <c r="J443" s="27"/>
      <c r="K443" s="27"/>
      <c r="L443" s="3"/>
    </row>
    <row r="444" spans="2:12" ht="12.75" customHeight="1" x14ac:dyDescent="0.2">
      <c r="I444" s="14">
        <v>1</v>
      </c>
      <c r="J444" s="14">
        <v>0</v>
      </c>
      <c r="K444" s="14">
        <f>IF(I444 * J444&gt;0,TRUNC(I444 * J444+0.005,2),TRUNC(I444 * J444-0.005,2))</f>
        <v>0</v>
      </c>
    </row>
    <row r="447" spans="2:12" ht="12.75" customHeight="1" x14ac:dyDescent="0.2">
      <c r="B447" s="2" t="s">
        <v>99</v>
      </c>
      <c r="C447" s="26" t="s">
        <v>374</v>
      </c>
      <c r="D447" s="26"/>
      <c r="E447" s="26"/>
      <c r="F447" s="26"/>
      <c r="G447" s="26"/>
      <c r="H447" s="26"/>
      <c r="I447" s="26"/>
      <c r="J447" s="26"/>
      <c r="K447" s="26"/>
      <c r="L447" s="2"/>
    </row>
    <row r="448" spans="2:12" ht="12.75" customHeight="1" x14ac:dyDescent="0.2">
      <c r="B448" s="1" t="s">
        <v>100</v>
      </c>
      <c r="C448" s="27" t="s">
        <v>101</v>
      </c>
      <c r="D448" s="27"/>
      <c r="E448" s="27"/>
      <c r="F448" s="27"/>
      <c r="G448" s="27"/>
      <c r="H448" s="27"/>
      <c r="I448" s="27"/>
      <c r="J448" s="27"/>
      <c r="K448" s="27"/>
      <c r="L448" s="3"/>
    </row>
    <row r="449" spans="3:12" ht="12.75" customHeight="1" x14ac:dyDescent="0.2">
      <c r="C449" s="27"/>
      <c r="D449" s="27"/>
      <c r="E449" s="27"/>
      <c r="F449" s="27"/>
      <c r="G449" s="27"/>
      <c r="H449" s="27"/>
      <c r="I449" s="27"/>
      <c r="J449" s="27"/>
      <c r="K449" s="27"/>
      <c r="L449" s="3"/>
    </row>
    <row r="450" spans="3:12" ht="12.75" customHeight="1" x14ac:dyDescent="0.2">
      <c r="C450" s="27"/>
      <c r="D450" s="27"/>
      <c r="E450" s="27"/>
      <c r="F450" s="27"/>
      <c r="G450" s="27"/>
      <c r="H450" s="27"/>
      <c r="I450" s="27"/>
      <c r="J450" s="27"/>
      <c r="K450" s="27"/>
      <c r="L450" s="3"/>
    </row>
    <row r="451" spans="3:12" ht="12.75" customHeight="1" x14ac:dyDescent="0.2">
      <c r="C451" s="27"/>
      <c r="D451" s="27"/>
      <c r="E451" s="27"/>
      <c r="F451" s="27"/>
      <c r="G451" s="27"/>
      <c r="H451" s="27"/>
      <c r="I451" s="27"/>
      <c r="J451" s="27"/>
      <c r="K451" s="27"/>
      <c r="L451" s="3"/>
    </row>
    <row r="452" spans="3:12" ht="12.75" customHeight="1" x14ac:dyDescent="0.2">
      <c r="C452" s="27"/>
      <c r="D452" s="27"/>
      <c r="E452" s="27"/>
      <c r="F452" s="27"/>
      <c r="G452" s="27"/>
      <c r="H452" s="27"/>
      <c r="I452" s="27"/>
      <c r="J452" s="27"/>
      <c r="K452" s="27"/>
      <c r="L452" s="3"/>
    </row>
    <row r="453" spans="3:12" ht="12.75" customHeight="1" x14ac:dyDescent="0.2">
      <c r="C453" s="27"/>
      <c r="D453" s="27"/>
      <c r="E453" s="27"/>
      <c r="F453" s="27"/>
      <c r="G453" s="27"/>
      <c r="H453" s="27"/>
      <c r="I453" s="27"/>
      <c r="J453" s="27"/>
      <c r="K453" s="27"/>
      <c r="L453" s="3"/>
    </row>
    <row r="454" spans="3:12" ht="12.75" customHeight="1" x14ac:dyDescent="0.2">
      <c r="C454" s="27"/>
      <c r="D454" s="27"/>
      <c r="E454" s="27"/>
      <c r="F454" s="27"/>
      <c r="G454" s="27"/>
      <c r="H454" s="27"/>
      <c r="I454" s="27"/>
      <c r="J454" s="27"/>
      <c r="K454" s="27"/>
      <c r="L454" s="3"/>
    </row>
    <row r="455" spans="3:12" ht="12.75" customHeight="1" x14ac:dyDescent="0.2">
      <c r="C455" s="27"/>
      <c r="D455" s="27"/>
      <c r="E455" s="27"/>
      <c r="F455" s="27"/>
      <c r="G455" s="27"/>
      <c r="H455" s="27"/>
      <c r="I455" s="27"/>
      <c r="J455" s="27"/>
      <c r="K455" s="27"/>
      <c r="L455" s="3"/>
    </row>
    <row r="456" spans="3:12" ht="12.75" customHeight="1" x14ac:dyDescent="0.2">
      <c r="C456" s="27"/>
      <c r="D456" s="27"/>
      <c r="E456" s="27"/>
      <c r="F456" s="27"/>
      <c r="G456" s="27"/>
      <c r="H456" s="27"/>
      <c r="I456" s="27"/>
      <c r="J456" s="27"/>
      <c r="K456" s="27"/>
      <c r="L456" s="3"/>
    </row>
    <row r="457" spans="3:12" ht="12.75" customHeight="1" x14ac:dyDescent="0.2">
      <c r="C457" s="27"/>
      <c r="D457" s="27"/>
      <c r="E457" s="27"/>
      <c r="F457" s="27"/>
      <c r="G457" s="27"/>
      <c r="H457" s="27"/>
      <c r="I457" s="27"/>
      <c r="J457" s="27"/>
      <c r="K457" s="27"/>
      <c r="L457" s="3"/>
    </row>
    <row r="458" spans="3:12" ht="12.75" customHeight="1" x14ac:dyDescent="0.2">
      <c r="C458" s="27"/>
      <c r="D458" s="27"/>
      <c r="E458" s="27"/>
      <c r="F458" s="27"/>
      <c r="G458" s="27"/>
      <c r="H458" s="27"/>
      <c r="I458" s="27"/>
      <c r="J458" s="27"/>
      <c r="K458" s="27"/>
      <c r="L458" s="3"/>
    </row>
    <row r="459" spans="3:12" ht="12.75" customHeight="1" x14ac:dyDescent="0.2">
      <c r="C459" s="27"/>
      <c r="D459" s="27"/>
      <c r="E459" s="27"/>
      <c r="F459" s="27"/>
      <c r="G459" s="27"/>
      <c r="H459" s="27"/>
      <c r="I459" s="27"/>
      <c r="J459" s="27"/>
      <c r="K459" s="27"/>
      <c r="L459" s="3"/>
    </row>
    <row r="460" spans="3:12" ht="12.75" customHeight="1" x14ac:dyDescent="0.2">
      <c r="C460" s="27"/>
      <c r="D460" s="27"/>
      <c r="E460" s="27"/>
      <c r="F460" s="27"/>
      <c r="G460" s="27"/>
      <c r="H460" s="27"/>
      <c r="I460" s="27"/>
      <c r="J460" s="27"/>
      <c r="K460" s="27"/>
      <c r="L460" s="3"/>
    </row>
    <row r="461" spans="3:12" ht="12.75" customHeight="1" x14ac:dyDescent="0.2">
      <c r="C461" s="27"/>
      <c r="D461" s="27"/>
      <c r="E461" s="27"/>
      <c r="F461" s="27"/>
      <c r="G461" s="27"/>
      <c r="H461" s="27"/>
      <c r="I461" s="27"/>
      <c r="J461" s="27"/>
      <c r="K461" s="27"/>
      <c r="L461" s="3"/>
    </row>
    <row r="462" spans="3:12" ht="12.75" customHeight="1" x14ac:dyDescent="0.2">
      <c r="C462" s="27"/>
      <c r="D462" s="27"/>
      <c r="E462" s="27"/>
      <c r="F462" s="27"/>
      <c r="G462" s="27"/>
      <c r="H462" s="27"/>
      <c r="I462" s="27"/>
      <c r="J462" s="27"/>
      <c r="K462" s="27"/>
      <c r="L462" s="3"/>
    </row>
    <row r="463" spans="3:12" ht="12.75" customHeight="1" x14ac:dyDescent="0.2">
      <c r="C463" s="27"/>
      <c r="D463" s="27"/>
      <c r="E463" s="27"/>
      <c r="F463" s="27"/>
      <c r="G463" s="27"/>
      <c r="H463" s="27"/>
      <c r="I463" s="27"/>
      <c r="J463" s="27"/>
      <c r="K463" s="27"/>
      <c r="L463" s="3"/>
    </row>
    <row r="464" spans="3:12" ht="12.75" customHeight="1" x14ac:dyDescent="0.2">
      <c r="C464" s="27"/>
      <c r="D464" s="27"/>
      <c r="E464" s="27"/>
      <c r="F464" s="27"/>
      <c r="G464" s="27"/>
      <c r="H464" s="27"/>
      <c r="I464" s="27"/>
      <c r="J464" s="27"/>
      <c r="K464" s="27"/>
      <c r="L464" s="3"/>
    </row>
    <row r="465" spans="2:12" ht="12.75" customHeight="1" x14ac:dyDescent="0.2">
      <c r="C465" s="27"/>
      <c r="D465" s="27"/>
      <c r="E465" s="27"/>
      <c r="F465" s="27"/>
      <c r="G465" s="27"/>
      <c r="H465" s="27"/>
      <c r="I465" s="27"/>
      <c r="J465" s="27"/>
      <c r="K465" s="27"/>
      <c r="L465" s="3"/>
    </row>
    <row r="466" spans="2:12" ht="210" customHeight="1" x14ac:dyDescent="0.2">
      <c r="C466" s="27"/>
      <c r="D466" s="27"/>
      <c r="E466" s="27"/>
      <c r="F466" s="27"/>
      <c r="G466" s="27"/>
      <c r="H466" s="27"/>
      <c r="I466" s="27"/>
      <c r="J466" s="27"/>
      <c r="K466" s="27"/>
      <c r="L466" s="3"/>
    </row>
    <row r="467" spans="2:12" ht="12.75" customHeight="1" x14ac:dyDescent="0.2">
      <c r="I467" s="14">
        <v>1</v>
      </c>
      <c r="J467" s="14">
        <v>0</v>
      </c>
      <c r="K467" s="14">
        <f>IF(I467 * J467&gt;0,TRUNC(I467 * J467+0.005,2),TRUNC(I467 * J467-0.005,2))</f>
        <v>0</v>
      </c>
    </row>
    <row r="470" spans="2:12" ht="12.75" customHeight="1" x14ac:dyDescent="0.2">
      <c r="B470" s="2" t="s">
        <v>102</v>
      </c>
      <c r="C470" s="26" t="s">
        <v>375</v>
      </c>
      <c r="D470" s="26"/>
      <c r="E470" s="26"/>
      <c r="F470" s="26"/>
      <c r="G470" s="26"/>
      <c r="H470" s="26"/>
      <c r="I470" s="26"/>
      <c r="J470" s="26"/>
      <c r="K470" s="26"/>
      <c r="L470" s="2"/>
    </row>
    <row r="471" spans="2:12" ht="12.75" customHeight="1" x14ac:dyDescent="0.2">
      <c r="B471" s="1" t="s">
        <v>103</v>
      </c>
      <c r="C471" s="27" t="s">
        <v>104</v>
      </c>
      <c r="D471" s="27"/>
      <c r="E471" s="27"/>
      <c r="F471" s="27"/>
      <c r="G471" s="27"/>
      <c r="H471" s="27"/>
      <c r="I471" s="27"/>
      <c r="J471" s="27"/>
      <c r="K471" s="27"/>
      <c r="L471" s="3"/>
    </row>
    <row r="472" spans="2:12" ht="12.75" customHeight="1" x14ac:dyDescent="0.2">
      <c r="C472" s="27"/>
      <c r="D472" s="27"/>
      <c r="E472" s="27"/>
      <c r="F472" s="27"/>
      <c r="G472" s="27"/>
      <c r="H472" s="27"/>
      <c r="I472" s="27"/>
      <c r="J472" s="27"/>
      <c r="K472" s="27"/>
      <c r="L472" s="3"/>
    </row>
    <row r="473" spans="2:12" ht="12.75" customHeight="1" x14ac:dyDescent="0.2">
      <c r="C473" s="27"/>
      <c r="D473" s="27"/>
      <c r="E473" s="27"/>
      <c r="F473" s="27"/>
      <c r="G473" s="27"/>
      <c r="H473" s="27"/>
      <c r="I473" s="27"/>
      <c r="J473" s="27"/>
      <c r="K473" s="27"/>
      <c r="L473" s="3"/>
    </row>
    <row r="474" spans="2:12" ht="12.75" customHeight="1" x14ac:dyDescent="0.2">
      <c r="C474" s="27"/>
      <c r="D474" s="27"/>
      <c r="E474" s="27"/>
      <c r="F474" s="27"/>
      <c r="G474" s="27"/>
      <c r="H474" s="27"/>
      <c r="I474" s="27"/>
      <c r="J474" s="27"/>
      <c r="K474" s="27"/>
      <c r="L474" s="3"/>
    </row>
    <row r="475" spans="2:12" ht="12.75" customHeight="1" x14ac:dyDescent="0.2">
      <c r="C475" s="27"/>
      <c r="D475" s="27"/>
      <c r="E475" s="27"/>
      <c r="F475" s="27"/>
      <c r="G475" s="27"/>
      <c r="H475" s="27"/>
      <c r="I475" s="27"/>
      <c r="J475" s="27"/>
      <c r="K475" s="27"/>
      <c r="L475" s="3"/>
    </row>
    <row r="476" spans="2:12" ht="12.75" customHeight="1" x14ac:dyDescent="0.2">
      <c r="C476" s="27"/>
      <c r="D476" s="27"/>
      <c r="E476" s="27"/>
      <c r="F476" s="27"/>
      <c r="G476" s="27"/>
      <c r="H476" s="27"/>
      <c r="I476" s="27"/>
      <c r="J476" s="27"/>
      <c r="K476" s="27"/>
      <c r="L476" s="3"/>
    </row>
    <row r="477" spans="2:12" ht="12.75" customHeight="1" x14ac:dyDescent="0.2">
      <c r="C477" s="27"/>
      <c r="D477" s="27"/>
      <c r="E477" s="27"/>
      <c r="F477" s="27"/>
      <c r="G477" s="27"/>
      <c r="H477" s="27"/>
      <c r="I477" s="27"/>
      <c r="J477" s="27"/>
      <c r="K477" s="27"/>
      <c r="L477" s="3"/>
    </row>
    <row r="478" spans="2:12" ht="12.75" customHeight="1" x14ac:dyDescent="0.2">
      <c r="C478" s="27"/>
      <c r="D478" s="27"/>
      <c r="E478" s="27"/>
      <c r="F478" s="27"/>
      <c r="G478" s="27"/>
      <c r="H478" s="27"/>
      <c r="I478" s="27"/>
      <c r="J478" s="27"/>
      <c r="K478" s="27"/>
      <c r="L478" s="3"/>
    </row>
    <row r="479" spans="2:12" ht="12.75" customHeight="1" x14ac:dyDescent="0.2">
      <c r="C479" s="27"/>
      <c r="D479" s="27"/>
      <c r="E479" s="27"/>
      <c r="F479" s="27"/>
      <c r="G479" s="27"/>
      <c r="H479" s="27"/>
      <c r="I479" s="27"/>
      <c r="J479" s="27"/>
      <c r="K479" s="27"/>
      <c r="L479" s="3"/>
    </row>
    <row r="480" spans="2:12" ht="12.75" customHeight="1" x14ac:dyDescent="0.2">
      <c r="C480" s="27"/>
      <c r="D480" s="27"/>
      <c r="E480" s="27"/>
      <c r="F480" s="27"/>
      <c r="G480" s="27"/>
      <c r="H480" s="27"/>
      <c r="I480" s="27"/>
      <c r="J480" s="27"/>
      <c r="K480" s="27"/>
      <c r="L480" s="3"/>
    </row>
    <row r="481" spans="2:12" ht="12.75" customHeight="1" x14ac:dyDescent="0.2">
      <c r="C481" s="27"/>
      <c r="D481" s="27"/>
      <c r="E481" s="27"/>
      <c r="F481" s="27"/>
      <c r="G481" s="27"/>
      <c r="H481" s="27"/>
      <c r="I481" s="27"/>
      <c r="J481" s="27"/>
      <c r="K481" s="27"/>
      <c r="L481" s="3"/>
    </row>
    <row r="482" spans="2:12" ht="12.75" customHeight="1" x14ac:dyDescent="0.2">
      <c r="C482" s="27"/>
      <c r="D482" s="27"/>
      <c r="E482" s="27"/>
      <c r="F482" s="27"/>
      <c r="G482" s="27"/>
      <c r="H482" s="27"/>
      <c r="I482" s="27"/>
      <c r="J482" s="27"/>
      <c r="K482" s="27"/>
      <c r="L482" s="3"/>
    </row>
    <row r="483" spans="2:12" ht="12.75" customHeight="1" x14ac:dyDescent="0.2">
      <c r="C483" s="27"/>
      <c r="D483" s="27"/>
      <c r="E483" s="27"/>
      <c r="F483" s="27"/>
      <c r="G483" s="27"/>
      <c r="H483" s="27"/>
      <c r="I483" s="27"/>
      <c r="J483" s="27"/>
      <c r="K483" s="27"/>
      <c r="L483" s="3"/>
    </row>
    <row r="484" spans="2:12" ht="12.75" customHeight="1" x14ac:dyDescent="0.2">
      <c r="C484" s="27"/>
      <c r="D484" s="27"/>
      <c r="E484" s="27"/>
      <c r="F484" s="27"/>
      <c r="G484" s="27"/>
      <c r="H484" s="27"/>
      <c r="I484" s="27"/>
      <c r="J484" s="27"/>
      <c r="K484" s="27"/>
      <c r="L484" s="3"/>
    </row>
    <row r="485" spans="2:12" ht="12.75" customHeight="1" x14ac:dyDescent="0.2">
      <c r="C485" s="27"/>
      <c r="D485" s="27"/>
      <c r="E485" s="27"/>
      <c r="F485" s="27"/>
      <c r="G485" s="27"/>
      <c r="H485" s="27"/>
      <c r="I485" s="27"/>
      <c r="J485" s="27"/>
      <c r="K485" s="27"/>
      <c r="L485" s="3"/>
    </row>
    <row r="486" spans="2:12" ht="12.75" customHeight="1" x14ac:dyDescent="0.2">
      <c r="C486" s="27"/>
      <c r="D486" s="27"/>
      <c r="E486" s="27"/>
      <c r="F486" s="27"/>
      <c r="G486" s="27"/>
      <c r="H486" s="27"/>
      <c r="I486" s="27"/>
      <c r="J486" s="27"/>
      <c r="K486" s="27"/>
      <c r="L486" s="3"/>
    </row>
    <row r="487" spans="2:12" ht="12.75" customHeight="1" x14ac:dyDescent="0.2">
      <c r="C487" s="27"/>
      <c r="D487" s="27"/>
      <c r="E487" s="27"/>
      <c r="F487" s="27"/>
      <c r="G487" s="27"/>
      <c r="H487" s="27"/>
      <c r="I487" s="27"/>
      <c r="J487" s="27"/>
      <c r="K487" s="27"/>
      <c r="L487" s="3"/>
    </row>
    <row r="488" spans="2:12" ht="12.75" customHeight="1" x14ac:dyDescent="0.2">
      <c r="C488" s="27"/>
      <c r="D488" s="27"/>
      <c r="E488" s="27"/>
      <c r="F488" s="27"/>
      <c r="G488" s="27"/>
      <c r="H488" s="27"/>
      <c r="I488" s="27"/>
      <c r="J488" s="27"/>
      <c r="K488" s="27"/>
      <c r="L488" s="3"/>
    </row>
    <row r="489" spans="2:12" ht="209.25" customHeight="1" x14ac:dyDescent="0.2">
      <c r="C489" s="27"/>
      <c r="D489" s="27"/>
      <c r="E489" s="27"/>
      <c r="F489" s="27"/>
      <c r="G489" s="27"/>
      <c r="H489" s="27"/>
      <c r="I489" s="27"/>
      <c r="J489" s="27"/>
      <c r="K489" s="27"/>
      <c r="L489" s="3"/>
    </row>
    <row r="490" spans="2:12" ht="12.75" customHeight="1" x14ac:dyDescent="0.2">
      <c r="I490" s="14">
        <v>1</v>
      </c>
      <c r="J490" s="14">
        <v>0</v>
      </c>
      <c r="K490" s="14">
        <f>IF(I490 * J490&gt;0,TRUNC(I490 * J490+0.005,2),TRUNC(I490 * J490-0.005,2))</f>
        <v>0</v>
      </c>
    </row>
    <row r="493" spans="2:12" ht="12.75" customHeight="1" x14ac:dyDescent="0.2">
      <c r="B493" s="2" t="s">
        <v>105</v>
      </c>
      <c r="C493" s="26" t="s">
        <v>376</v>
      </c>
      <c r="D493" s="26"/>
      <c r="E493" s="26"/>
      <c r="F493" s="26"/>
      <c r="G493" s="26"/>
      <c r="H493" s="26"/>
      <c r="I493" s="26"/>
      <c r="J493" s="26"/>
      <c r="K493" s="26"/>
      <c r="L493" s="2"/>
    </row>
    <row r="494" spans="2:12" ht="12.75" customHeight="1" x14ac:dyDescent="0.2">
      <c r="B494" s="1" t="s">
        <v>106</v>
      </c>
      <c r="C494" s="27" t="s">
        <v>107</v>
      </c>
      <c r="D494" s="27"/>
      <c r="E494" s="27"/>
      <c r="F494" s="27"/>
      <c r="G494" s="27"/>
      <c r="H494" s="27"/>
      <c r="I494" s="27"/>
      <c r="J494" s="27"/>
      <c r="K494" s="27"/>
      <c r="L494" s="3"/>
    </row>
    <row r="495" spans="2:12" ht="12.75" customHeight="1" x14ac:dyDescent="0.2">
      <c r="C495" s="27"/>
      <c r="D495" s="27"/>
      <c r="E495" s="27"/>
      <c r="F495" s="27"/>
      <c r="G495" s="27"/>
      <c r="H495" s="27"/>
      <c r="I495" s="27"/>
      <c r="J495" s="27"/>
      <c r="K495" s="27"/>
      <c r="L495" s="3"/>
    </row>
    <row r="496" spans="2:12" ht="12.75" customHeight="1" x14ac:dyDescent="0.2">
      <c r="C496" s="27"/>
      <c r="D496" s="27"/>
      <c r="E496" s="27"/>
      <c r="F496" s="27"/>
      <c r="G496" s="27"/>
      <c r="H496" s="27"/>
      <c r="I496" s="27"/>
      <c r="J496" s="27"/>
      <c r="K496" s="27"/>
      <c r="L496" s="3"/>
    </row>
    <row r="497" spans="3:12" ht="12.75" customHeight="1" x14ac:dyDescent="0.2">
      <c r="C497" s="27"/>
      <c r="D497" s="27"/>
      <c r="E497" s="27"/>
      <c r="F497" s="27"/>
      <c r="G497" s="27"/>
      <c r="H497" s="27"/>
      <c r="I497" s="27"/>
      <c r="J497" s="27"/>
      <c r="K497" s="27"/>
      <c r="L497" s="3"/>
    </row>
    <row r="498" spans="3:12" ht="12.75" customHeight="1" x14ac:dyDescent="0.2">
      <c r="C498" s="27"/>
      <c r="D498" s="27"/>
      <c r="E498" s="27"/>
      <c r="F498" s="27"/>
      <c r="G498" s="27"/>
      <c r="H498" s="27"/>
      <c r="I498" s="27"/>
      <c r="J498" s="27"/>
      <c r="K498" s="27"/>
      <c r="L498" s="3"/>
    </row>
    <row r="499" spans="3:12" ht="12.75" customHeight="1" x14ac:dyDescent="0.2">
      <c r="C499" s="27"/>
      <c r="D499" s="27"/>
      <c r="E499" s="27"/>
      <c r="F499" s="27"/>
      <c r="G499" s="27"/>
      <c r="H499" s="27"/>
      <c r="I499" s="27"/>
      <c r="J499" s="27"/>
      <c r="K499" s="27"/>
      <c r="L499" s="3"/>
    </row>
    <row r="500" spans="3:12" ht="12.75" customHeight="1" x14ac:dyDescent="0.2">
      <c r="C500" s="27"/>
      <c r="D500" s="27"/>
      <c r="E500" s="27"/>
      <c r="F500" s="27"/>
      <c r="G500" s="27"/>
      <c r="H500" s="27"/>
      <c r="I500" s="27"/>
      <c r="J500" s="27"/>
      <c r="K500" s="27"/>
      <c r="L500" s="3"/>
    </row>
    <row r="501" spans="3:12" ht="12.75" customHeight="1" x14ac:dyDescent="0.2">
      <c r="C501" s="27"/>
      <c r="D501" s="27"/>
      <c r="E501" s="27"/>
      <c r="F501" s="27"/>
      <c r="G501" s="27"/>
      <c r="H501" s="27"/>
      <c r="I501" s="27"/>
      <c r="J501" s="27"/>
      <c r="K501" s="27"/>
      <c r="L501" s="3"/>
    </row>
    <row r="502" spans="3:12" ht="12.75" customHeight="1" x14ac:dyDescent="0.2">
      <c r="C502" s="27"/>
      <c r="D502" s="27"/>
      <c r="E502" s="27"/>
      <c r="F502" s="27"/>
      <c r="G502" s="27"/>
      <c r="H502" s="27"/>
      <c r="I502" s="27"/>
      <c r="J502" s="27"/>
      <c r="K502" s="27"/>
      <c r="L502" s="3"/>
    </row>
    <row r="503" spans="3:12" ht="12.75" customHeight="1" x14ac:dyDescent="0.2">
      <c r="C503" s="27"/>
      <c r="D503" s="27"/>
      <c r="E503" s="27"/>
      <c r="F503" s="27"/>
      <c r="G503" s="27"/>
      <c r="H503" s="27"/>
      <c r="I503" s="27"/>
      <c r="J503" s="27"/>
      <c r="K503" s="27"/>
      <c r="L503" s="3"/>
    </row>
    <row r="504" spans="3:12" ht="12.75" customHeight="1" x14ac:dyDescent="0.2">
      <c r="C504" s="27"/>
      <c r="D504" s="27"/>
      <c r="E504" s="27"/>
      <c r="F504" s="27"/>
      <c r="G504" s="27"/>
      <c r="H504" s="27"/>
      <c r="I504" s="27"/>
      <c r="J504" s="27"/>
      <c r="K504" s="27"/>
      <c r="L504" s="3"/>
    </row>
    <row r="505" spans="3:12" ht="12.75" customHeight="1" x14ac:dyDescent="0.2">
      <c r="C505" s="27"/>
      <c r="D505" s="27"/>
      <c r="E505" s="27"/>
      <c r="F505" s="27"/>
      <c r="G505" s="27"/>
      <c r="H505" s="27"/>
      <c r="I505" s="27"/>
      <c r="J505" s="27"/>
      <c r="K505" s="27"/>
      <c r="L505" s="3"/>
    </row>
    <row r="506" spans="3:12" ht="12.75" customHeight="1" x14ac:dyDescent="0.2">
      <c r="C506" s="27"/>
      <c r="D506" s="27"/>
      <c r="E506" s="27"/>
      <c r="F506" s="27"/>
      <c r="G506" s="27"/>
      <c r="H506" s="27"/>
      <c r="I506" s="27"/>
      <c r="J506" s="27"/>
      <c r="K506" s="27"/>
      <c r="L506" s="3"/>
    </row>
    <row r="507" spans="3:12" ht="12.75" customHeight="1" x14ac:dyDescent="0.2">
      <c r="C507" s="27"/>
      <c r="D507" s="27"/>
      <c r="E507" s="27"/>
      <c r="F507" s="27"/>
      <c r="G507" s="27"/>
      <c r="H507" s="27"/>
      <c r="I507" s="27"/>
      <c r="J507" s="27"/>
      <c r="K507" s="27"/>
      <c r="L507" s="3"/>
    </row>
    <row r="508" spans="3:12" ht="12.75" customHeight="1" x14ac:dyDescent="0.2">
      <c r="C508" s="27"/>
      <c r="D508" s="27"/>
      <c r="E508" s="27"/>
      <c r="F508" s="27"/>
      <c r="G508" s="27"/>
      <c r="H508" s="27"/>
      <c r="I508" s="27"/>
      <c r="J508" s="27"/>
      <c r="K508" s="27"/>
      <c r="L508" s="3"/>
    </row>
    <row r="509" spans="3:12" ht="12.75" customHeight="1" x14ac:dyDescent="0.2">
      <c r="C509" s="27"/>
      <c r="D509" s="27"/>
      <c r="E509" s="27"/>
      <c r="F509" s="27"/>
      <c r="G509" s="27"/>
      <c r="H509" s="27"/>
      <c r="I509" s="27"/>
      <c r="J509" s="27"/>
      <c r="K509" s="27"/>
      <c r="L509" s="3"/>
    </row>
    <row r="510" spans="3:12" ht="12.75" customHeight="1" x14ac:dyDescent="0.2">
      <c r="C510" s="27"/>
      <c r="D510" s="27"/>
      <c r="E510" s="27"/>
      <c r="F510" s="27"/>
      <c r="G510" s="27"/>
      <c r="H510" s="27"/>
      <c r="I510" s="27"/>
      <c r="J510" s="27"/>
      <c r="K510" s="27"/>
      <c r="L510" s="3"/>
    </row>
    <row r="511" spans="3:12" ht="12.75" customHeight="1" x14ac:dyDescent="0.2">
      <c r="C511" s="27"/>
      <c r="D511" s="27"/>
      <c r="E511" s="27"/>
      <c r="F511" s="27"/>
      <c r="G511" s="27"/>
      <c r="H511" s="27"/>
      <c r="I511" s="27"/>
      <c r="J511" s="27"/>
      <c r="K511" s="27"/>
      <c r="L511" s="3"/>
    </row>
    <row r="512" spans="3:12" ht="219" customHeight="1" x14ac:dyDescent="0.2">
      <c r="C512" s="27"/>
      <c r="D512" s="27"/>
      <c r="E512" s="27"/>
      <c r="F512" s="27"/>
      <c r="G512" s="27"/>
      <c r="H512" s="27"/>
      <c r="I512" s="27"/>
      <c r="J512" s="27"/>
      <c r="K512" s="27"/>
      <c r="L512" s="3"/>
    </row>
    <row r="513" spans="2:12" ht="12.75" customHeight="1" x14ac:dyDescent="0.2">
      <c r="I513" s="14">
        <v>1</v>
      </c>
      <c r="J513" s="14">
        <v>0</v>
      </c>
      <c r="K513" s="14">
        <f>IF(I513 * J513&gt;0,TRUNC(I513 * J513+0.005,2),TRUNC(I513 * J513-0.005,2))</f>
        <v>0</v>
      </c>
    </row>
    <row r="516" spans="2:12" ht="12.75" customHeight="1" x14ac:dyDescent="0.2">
      <c r="B516" s="2" t="s">
        <v>108</v>
      </c>
      <c r="C516" s="26" t="s">
        <v>377</v>
      </c>
      <c r="D516" s="26"/>
      <c r="E516" s="26"/>
      <c r="F516" s="26"/>
      <c r="G516" s="26"/>
      <c r="H516" s="26"/>
      <c r="I516" s="26"/>
      <c r="J516" s="26"/>
      <c r="K516" s="26"/>
      <c r="L516" s="2"/>
    </row>
    <row r="517" spans="2:12" ht="12.75" customHeight="1" x14ac:dyDescent="0.2">
      <c r="B517" s="1" t="s">
        <v>109</v>
      </c>
      <c r="C517" s="27" t="s">
        <v>110</v>
      </c>
      <c r="D517" s="27"/>
      <c r="E517" s="27"/>
      <c r="F517" s="27"/>
      <c r="G517" s="27"/>
      <c r="H517" s="27"/>
      <c r="I517" s="27"/>
      <c r="J517" s="27"/>
      <c r="K517" s="27"/>
      <c r="L517" s="3"/>
    </row>
    <row r="518" spans="2:12" ht="12.75" customHeight="1" x14ac:dyDescent="0.2">
      <c r="C518" s="27"/>
      <c r="D518" s="27"/>
      <c r="E518" s="27"/>
      <c r="F518" s="27"/>
      <c r="G518" s="27"/>
      <c r="H518" s="27"/>
      <c r="I518" s="27"/>
      <c r="J518" s="27"/>
      <c r="K518" s="27"/>
      <c r="L518" s="3"/>
    </row>
    <row r="519" spans="2:12" ht="12.75" customHeight="1" x14ac:dyDescent="0.2">
      <c r="C519" s="27"/>
      <c r="D519" s="27"/>
      <c r="E519" s="27"/>
      <c r="F519" s="27"/>
      <c r="G519" s="27"/>
      <c r="H519" s="27"/>
      <c r="I519" s="27"/>
      <c r="J519" s="27"/>
      <c r="K519" s="27"/>
      <c r="L519" s="3"/>
    </row>
    <row r="520" spans="2:12" ht="12.75" customHeight="1" x14ac:dyDescent="0.2">
      <c r="C520" s="27"/>
      <c r="D520" s="27"/>
      <c r="E520" s="27"/>
      <c r="F520" s="27"/>
      <c r="G520" s="27"/>
      <c r="H520" s="27"/>
      <c r="I520" s="27"/>
      <c r="J520" s="27"/>
      <c r="K520" s="27"/>
      <c r="L520" s="3"/>
    </row>
    <row r="521" spans="2:12" ht="12.75" customHeight="1" x14ac:dyDescent="0.2">
      <c r="C521" s="27"/>
      <c r="D521" s="27"/>
      <c r="E521" s="27"/>
      <c r="F521" s="27"/>
      <c r="G521" s="27"/>
      <c r="H521" s="27"/>
      <c r="I521" s="27"/>
      <c r="J521" s="27"/>
      <c r="K521" s="27"/>
      <c r="L521" s="3"/>
    </row>
    <row r="522" spans="2:12" ht="12.75" customHeight="1" x14ac:dyDescent="0.2">
      <c r="C522" s="27"/>
      <c r="D522" s="27"/>
      <c r="E522" s="27"/>
      <c r="F522" s="27"/>
      <c r="G522" s="27"/>
      <c r="H522" s="27"/>
      <c r="I522" s="27"/>
      <c r="J522" s="27"/>
      <c r="K522" s="27"/>
      <c r="L522" s="3"/>
    </row>
    <row r="523" spans="2:12" ht="12.75" customHeight="1" x14ac:dyDescent="0.2">
      <c r="C523" s="27"/>
      <c r="D523" s="27"/>
      <c r="E523" s="27"/>
      <c r="F523" s="27"/>
      <c r="G523" s="27"/>
      <c r="H523" s="27"/>
      <c r="I523" s="27"/>
      <c r="J523" s="27"/>
      <c r="K523" s="27"/>
      <c r="L523" s="3"/>
    </row>
    <row r="524" spans="2:12" ht="12.75" customHeight="1" x14ac:dyDescent="0.2">
      <c r="C524" s="27"/>
      <c r="D524" s="27"/>
      <c r="E524" s="27"/>
      <c r="F524" s="27"/>
      <c r="G524" s="27"/>
      <c r="H524" s="27"/>
      <c r="I524" s="27"/>
      <c r="J524" s="27"/>
      <c r="K524" s="27"/>
      <c r="L524" s="3"/>
    </row>
    <row r="525" spans="2:12" ht="12.75" customHeight="1" x14ac:dyDescent="0.2">
      <c r="C525" s="27"/>
      <c r="D525" s="27"/>
      <c r="E525" s="27"/>
      <c r="F525" s="27"/>
      <c r="G525" s="27"/>
      <c r="H525" s="27"/>
      <c r="I525" s="27"/>
      <c r="J525" s="27"/>
      <c r="K525" s="27"/>
      <c r="L525" s="3"/>
    </row>
    <row r="526" spans="2:12" ht="12.75" customHeight="1" x14ac:dyDescent="0.2">
      <c r="C526" s="27"/>
      <c r="D526" s="27"/>
      <c r="E526" s="27"/>
      <c r="F526" s="27"/>
      <c r="G526" s="27"/>
      <c r="H526" s="27"/>
      <c r="I526" s="27"/>
      <c r="J526" s="27"/>
      <c r="K526" s="27"/>
      <c r="L526" s="3"/>
    </row>
    <row r="527" spans="2:12" ht="12.75" customHeight="1" x14ac:dyDescent="0.2">
      <c r="C527" s="27"/>
      <c r="D527" s="27"/>
      <c r="E527" s="27"/>
      <c r="F527" s="27"/>
      <c r="G527" s="27"/>
      <c r="H527" s="27"/>
      <c r="I527" s="27"/>
      <c r="J527" s="27"/>
      <c r="K527" s="27"/>
      <c r="L527" s="3"/>
    </row>
    <row r="528" spans="2:12" ht="12.75" customHeight="1" x14ac:dyDescent="0.2">
      <c r="C528" s="27"/>
      <c r="D528" s="27"/>
      <c r="E528" s="27"/>
      <c r="F528" s="27"/>
      <c r="G528" s="27"/>
      <c r="H528" s="27"/>
      <c r="I528" s="27"/>
      <c r="J528" s="27"/>
      <c r="K528" s="27"/>
      <c r="L528" s="3"/>
    </row>
    <row r="529" spans="2:12" ht="12.75" customHeight="1" x14ac:dyDescent="0.2">
      <c r="C529" s="27"/>
      <c r="D529" s="27"/>
      <c r="E529" s="27"/>
      <c r="F529" s="27"/>
      <c r="G529" s="27"/>
      <c r="H529" s="27"/>
      <c r="I529" s="27"/>
      <c r="J529" s="27"/>
      <c r="K529" s="27"/>
      <c r="L529" s="3"/>
    </row>
    <row r="530" spans="2:12" ht="12.75" customHeight="1" x14ac:dyDescent="0.2">
      <c r="C530" s="27"/>
      <c r="D530" s="27"/>
      <c r="E530" s="27"/>
      <c r="F530" s="27"/>
      <c r="G530" s="27"/>
      <c r="H530" s="27"/>
      <c r="I530" s="27"/>
      <c r="J530" s="27"/>
      <c r="K530" s="27"/>
      <c r="L530" s="3"/>
    </row>
    <row r="531" spans="2:12" ht="12.75" customHeight="1" x14ac:dyDescent="0.2">
      <c r="C531" s="27"/>
      <c r="D531" s="27"/>
      <c r="E531" s="27"/>
      <c r="F531" s="27"/>
      <c r="G531" s="27"/>
      <c r="H531" s="27"/>
      <c r="I531" s="27"/>
      <c r="J531" s="27"/>
      <c r="K531" s="27"/>
      <c r="L531" s="3"/>
    </row>
    <row r="532" spans="2:12" ht="12.75" customHeight="1" x14ac:dyDescent="0.2">
      <c r="C532" s="27"/>
      <c r="D532" s="27"/>
      <c r="E532" s="27"/>
      <c r="F532" s="27"/>
      <c r="G532" s="27"/>
      <c r="H532" s="27"/>
      <c r="I532" s="27"/>
      <c r="J532" s="27"/>
      <c r="K532" s="27"/>
      <c r="L532" s="3"/>
    </row>
    <row r="533" spans="2:12" ht="12.75" customHeight="1" x14ac:dyDescent="0.2">
      <c r="C533" s="27"/>
      <c r="D533" s="27"/>
      <c r="E533" s="27"/>
      <c r="F533" s="27"/>
      <c r="G533" s="27"/>
      <c r="H533" s="27"/>
      <c r="I533" s="27"/>
      <c r="J533" s="27"/>
      <c r="K533" s="27"/>
      <c r="L533" s="3"/>
    </row>
    <row r="534" spans="2:12" ht="12.75" customHeight="1" x14ac:dyDescent="0.2">
      <c r="C534" s="27"/>
      <c r="D534" s="27"/>
      <c r="E534" s="27"/>
      <c r="F534" s="27"/>
      <c r="G534" s="27"/>
      <c r="H534" s="27"/>
      <c r="I534" s="27"/>
      <c r="J534" s="27"/>
      <c r="K534" s="27"/>
      <c r="L534" s="3"/>
    </row>
    <row r="535" spans="2:12" ht="214.5" customHeight="1" x14ac:dyDescent="0.2">
      <c r="C535" s="27"/>
      <c r="D535" s="27"/>
      <c r="E535" s="27"/>
      <c r="F535" s="27"/>
      <c r="G535" s="27"/>
      <c r="H535" s="27"/>
      <c r="I535" s="27"/>
      <c r="J535" s="27"/>
      <c r="K535" s="27"/>
      <c r="L535" s="3"/>
    </row>
    <row r="536" spans="2:12" ht="12.75" customHeight="1" x14ac:dyDescent="0.2">
      <c r="I536" s="14">
        <v>1</v>
      </c>
      <c r="J536" s="14">
        <v>0</v>
      </c>
      <c r="K536" s="14">
        <f>IF(I536 * J536&gt;0,TRUNC(I536 * J536+0.005,2),TRUNC(I536 * J536-0.005,2))</f>
        <v>0</v>
      </c>
    </row>
    <row r="539" spans="2:12" ht="12.75" customHeight="1" x14ac:dyDescent="0.2">
      <c r="B539" s="2" t="s">
        <v>111</v>
      </c>
      <c r="C539" s="26" t="s">
        <v>378</v>
      </c>
      <c r="D539" s="26"/>
      <c r="E539" s="26"/>
      <c r="F539" s="26"/>
      <c r="G539" s="26"/>
      <c r="H539" s="26"/>
      <c r="I539" s="26"/>
      <c r="J539" s="26"/>
      <c r="K539" s="26"/>
      <c r="L539" s="2"/>
    </row>
    <row r="540" spans="2:12" ht="12.75" customHeight="1" x14ac:dyDescent="0.2">
      <c r="B540" s="1" t="s">
        <v>112</v>
      </c>
      <c r="C540" s="27" t="s">
        <v>113</v>
      </c>
      <c r="D540" s="27"/>
      <c r="E540" s="27"/>
      <c r="F540" s="27"/>
      <c r="G540" s="27"/>
      <c r="H540" s="27"/>
      <c r="I540" s="27"/>
      <c r="J540" s="27"/>
      <c r="K540" s="27"/>
      <c r="L540" s="3"/>
    </row>
    <row r="541" spans="2:12" ht="12.75" customHeight="1" x14ac:dyDescent="0.2">
      <c r="C541" s="27"/>
      <c r="D541" s="27"/>
      <c r="E541" s="27"/>
      <c r="F541" s="27"/>
      <c r="G541" s="27"/>
      <c r="H541" s="27"/>
      <c r="I541" s="27"/>
      <c r="J541" s="27"/>
      <c r="K541" s="27"/>
      <c r="L541" s="3"/>
    </row>
    <row r="542" spans="2:12" ht="12.75" customHeight="1" x14ac:dyDescent="0.2">
      <c r="C542" s="27"/>
      <c r="D542" s="27"/>
      <c r="E542" s="27"/>
      <c r="F542" s="27"/>
      <c r="G542" s="27"/>
      <c r="H542" s="27"/>
      <c r="I542" s="27"/>
      <c r="J542" s="27"/>
      <c r="K542" s="27"/>
      <c r="L542" s="3"/>
    </row>
    <row r="543" spans="2:12" ht="12.75" customHeight="1" x14ac:dyDescent="0.2">
      <c r="C543" s="27"/>
      <c r="D543" s="27"/>
      <c r="E543" s="27"/>
      <c r="F543" s="27"/>
      <c r="G543" s="27"/>
      <c r="H543" s="27"/>
      <c r="I543" s="27"/>
      <c r="J543" s="27"/>
      <c r="K543" s="27"/>
      <c r="L543" s="3"/>
    </row>
    <row r="544" spans="2:12" ht="12.75" customHeight="1" x14ac:dyDescent="0.2">
      <c r="C544" s="27"/>
      <c r="D544" s="27"/>
      <c r="E544" s="27"/>
      <c r="F544" s="27"/>
      <c r="G544" s="27"/>
      <c r="H544" s="27"/>
      <c r="I544" s="27"/>
      <c r="J544" s="27"/>
      <c r="K544" s="27"/>
      <c r="L544" s="3"/>
    </row>
    <row r="545" spans="3:12" ht="12.75" customHeight="1" x14ac:dyDescent="0.2">
      <c r="C545" s="27"/>
      <c r="D545" s="27"/>
      <c r="E545" s="27"/>
      <c r="F545" s="27"/>
      <c r="G545" s="27"/>
      <c r="H545" s="27"/>
      <c r="I545" s="27"/>
      <c r="J545" s="27"/>
      <c r="K545" s="27"/>
      <c r="L545" s="3"/>
    </row>
    <row r="546" spans="3:12" ht="12.75" customHeight="1" x14ac:dyDescent="0.2">
      <c r="C546" s="27"/>
      <c r="D546" s="27"/>
      <c r="E546" s="27"/>
      <c r="F546" s="27"/>
      <c r="G546" s="27"/>
      <c r="H546" s="27"/>
      <c r="I546" s="27"/>
      <c r="J546" s="27"/>
      <c r="K546" s="27"/>
      <c r="L546" s="3"/>
    </row>
    <row r="547" spans="3:12" ht="12.75" customHeight="1" x14ac:dyDescent="0.2">
      <c r="C547" s="27"/>
      <c r="D547" s="27"/>
      <c r="E547" s="27"/>
      <c r="F547" s="27"/>
      <c r="G547" s="27"/>
      <c r="H547" s="27"/>
      <c r="I547" s="27"/>
      <c r="J547" s="27"/>
      <c r="K547" s="27"/>
      <c r="L547" s="3"/>
    </row>
    <row r="548" spans="3:12" ht="12.75" customHeight="1" x14ac:dyDescent="0.2">
      <c r="C548" s="27"/>
      <c r="D548" s="27"/>
      <c r="E548" s="27"/>
      <c r="F548" s="27"/>
      <c r="G548" s="27"/>
      <c r="H548" s="27"/>
      <c r="I548" s="27"/>
      <c r="J548" s="27"/>
      <c r="K548" s="27"/>
      <c r="L548" s="3"/>
    </row>
    <row r="549" spans="3:12" ht="12.75" customHeight="1" x14ac:dyDescent="0.2">
      <c r="C549" s="27"/>
      <c r="D549" s="27"/>
      <c r="E549" s="27"/>
      <c r="F549" s="27"/>
      <c r="G549" s="27"/>
      <c r="H549" s="27"/>
      <c r="I549" s="27"/>
      <c r="J549" s="27"/>
      <c r="K549" s="27"/>
      <c r="L549" s="3"/>
    </row>
    <row r="550" spans="3:12" ht="12.75" customHeight="1" x14ac:dyDescent="0.2">
      <c r="C550" s="27"/>
      <c r="D550" s="27"/>
      <c r="E550" s="27"/>
      <c r="F550" s="27"/>
      <c r="G550" s="27"/>
      <c r="H550" s="27"/>
      <c r="I550" s="27"/>
      <c r="J550" s="27"/>
      <c r="K550" s="27"/>
      <c r="L550" s="3"/>
    </row>
    <row r="551" spans="3:12" ht="12.75" customHeight="1" x14ac:dyDescent="0.2">
      <c r="C551" s="27"/>
      <c r="D551" s="27"/>
      <c r="E551" s="27"/>
      <c r="F551" s="27"/>
      <c r="G551" s="27"/>
      <c r="H551" s="27"/>
      <c r="I551" s="27"/>
      <c r="J551" s="27"/>
      <c r="K551" s="27"/>
      <c r="L551" s="3"/>
    </row>
    <row r="552" spans="3:12" ht="12.75" customHeight="1" x14ac:dyDescent="0.2">
      <c r="C552" s="27"/>
      <c r="D552" s="27"/>
      <c r="E552" s="27"/>
      <c r="F552" s="27"/>
      <c r="G552" s="27"/>
      <c r="H552" s="27"/>
      <c r="I552" s="27"/>
      <c r="J552" s="27"/>
      <c r="K552" s="27"/>
      <c r="L552" s="3"/>
    </row>
    <row r="553" spans="3:12" ht="12.75" customHeight="1" x14ac:dyDescent="0.2">
      <c r="C553" s="27"/>
      <c r="D553" s="27"/>
      <c r="E553" s="27"/>
      <c r="F553" s="27"/>
      <c r="G553" s="27"/>
      <c r="H553" s="27"/>
      <c r="I553" s="27"/>
      <c r="J553" s="27"/>
      <c r="K553" s="27"/>
      <c r="L553" s="3"/>
    </row>
    <row r="554" spans="3:12" ht="12.75" customHeight="1" x14ac:dyDescent="0.2">
      <c r="C554" s="27"/>
      <c r="D554" s="27"/>
      <c r="E554" s="27"/>
      <c r="F554" s="27"/>
      <c r="G554" s="27"/>
      <c r="H554" s="27"/>
      <c r="I554" s="27"/>
      <c r="J554" s="27"/>
      <c r="K554" s="27"/>
      <c r="L554" s="3"/>
    </row>
    <row r="555" spans="3:12" ht="12.75" customHeight="1" x14ac:dyDescent="0.2">
      <c r="C555" s="27"/>
      <c r="D555" s="27"/>
      <c r="E555" s="27"/>
      <c r="F555" s="27"/>
      <c r="G555" s="27"/>
      <c r="H555" s="27"/>
      <c r="I555" s="27"/>
      <c r="J555" s="27"/>
      <c r="K555" s="27"/>
      <c r="L555" s="3"/>
    </row>
    <row r="556" spans="3:12" ht="12.75" customHeight="1" x14ac:dyDescent="0.2">
      <c r="C556" s="27"/>
      <c r="D556" s="27"/>
      <c r="E556" s="27"/>
      <c r="F556" s="27"/>
      <c r="G556" s="27"/>
      <c r="H556" s="27"/>
      <c r="I556" s="27"/>
      <c r="J556" s="27"/>
      <c r="K556" s="27"/>
      <c r="L556" s="3"/>
    </row>
    <row r="557" spans="3:12" ht="12.75" customHeight="1" x14ac:dyDescent="0.2">
      <c r="C557" s="27"/>
      <c r="D557" s="27"/>
      <c r="E557" s="27"/>
      <c r="F557" s="27"/>
      <c r="G557" s="27"/>
      <c r="H557" s="27"/>
      <c r="I557" s="27"/>
      <c r="J557" s="27"/>
      <c r="K557" s="27"/>
      <c r="L557" s="3"/>
    </row>
    <row r="558" spans="3:12" ht="219.75" customHeight="1" x14ac:dyDescent="0.2">
      <c r="C558" s="27"/>
      <c r="D558" s="27"/>
      <c r="E558" s="27"/>
      <c r="F558" s="27"/>
      <c r="G558" s="27"/>
      <c r="H558" s="27"/>
      <c r="I558" s="27"/>
      <c r="J558" s="27"/>
      <c r="K558" s="27"/>
      <c r="L558" s="3"/>
    </row>
    <row r="559" spans="3:12" ht="12.75" customHeight="1" x14ac:dyDescent="0.2">
      <c r="I559" s="14">
        <v>1</v>
      </c>
      <c r="J559" s="14">
        <v>0</v>
      </c>
      <c r="K559" s="14">
        <f>IF(I559 * J559&gt;0,TRUNC(I559 * J559+0.005,2),TRUNC(I559 * J559-0.005,2))</f>
        <v>0</v>
      </c>
    </row>
    <row r="562" spans="2:12" ht="12.75" customHeight="1" x14ac:dyDescent="0.2">
      <c r="B562" s="2" t="s">
        <v>114</v>
      </c>
      <c r="C562" s="26" t="s">
        <v>379</v>
      </c>
      <c r="D562" s="26"/>
      <c r="E562" s="26"/>
      <c r="F562" s="26"/>
      <c r="G562" s="26"/>
      <c r="H562" s="26"/>
      <c r="I562" s="26"/>
      <c r="J562" s="26"/>
      <c r="K562" s="26"/>
      <c r="L562" s="2"/>
    </row>
    <row r="563" spans="2:12" ht="12.75" customHeight="1" x14ac:dyDescent="0.2">
      <c r="B563" s="1" t="s">
        <v>115</v>
      </c>
      <c r="C563" s="27" t="s">
        <v>116</v>
      </c>
      <c r="D563" s="27"/>
      <c r="E563" s="27"/>
      <c r="F563" s="27"/>
      <c r="G563" s="27"/>
      <c r="H563" s="27"/>
      <c r="I563" s="27"/>
      <c r="J563" s="27"/>
      <c r="K563" s="27"/>
      <c r="L563" s="3"/>
    </row>
    <row r="564" spans="2:12" ht="12.75" customHeight="1" x14ac:dyDescent="0.2">
      <c r="C564" s="27"/>
      <c r="D564" s="27"/>
      <c r="E564" s="27"/>
      <c r="F564" s="27"/>
      <c r="G564" s="27"/>
      <c r="H564" s="27"/>
      <c r="I564" s="27"/>
      <c r="J564" s="27"/>
      <c r="K564" s="27"/>
      <c r="L564" s="3"/>
    </row>
    <row r="565" spans="2:12" ht="12.75" customHeight="1" x14ac:dyDescent="0.2">
      <c r="C565" s="27"/>
      <c r="D565" s="27"/>
      <c r="E565" s="27"/>
      <c r="F565" s="27"/>
      <c r="G565" s="27"/>
      <c r="H565" s="27"/>
      <c r="I565" s="27"/>
      <c r="J565" s="27"/>
      <c r="K565" s="27"/>
      <c r="L565" s="3"/>
    </row>
    <row r="566" spans="2:12" ht="12.75" customHeight="1" x14ac:dyDescent="0.2">
      <c r="C566" s="27"/>
      <c r="D566" s="27"/>
      <c r="E566" s="27"/>
      <c r="F566" s="27"/>
      <c r="G566" s="27"/>
      <c r="H566" s="27"/>
      <c r="I566" s="27"/>
      <c r="J566" s="27"/>
      <c r="K566" s="27"/>
      <c r="L566" s="3"/>
    </row>
    <row r="567" spans="2:12" ht="12.75" customHeight="1" x14ac:dyDescent="0.2">
      <c r="C567" s="27"/>
      <c r="D567" s="27"/>
      <c r="E567" s="27"/>
      <c r="F567" s="27"/>
      <c r="G567" s="27"/>
      <c r="H567" s="27"/>
      <c r="I567" s="27"/>
      <c r="J567" s="27"/>
      <c r="K567" s="27"/>
      <c r="L567" s="3"/>
    </row>
    <row r="568" spans="2:12" ht="12.75" customHeight="1" x14ac:dyDescent="0.2">
      <c r="C568" s="27"/>
      <c r="D568" s="27"/>
      <c r="E568" s="27"/>
      <c r="F568" s="27"/>
      <c r="G568" s="27"/>
      <c r="H568" s="27"/>
      <c r="I568" s="27"/>
      <c r="J568" s="27"/>
      <c r="K568" s="27"/>
      <c r="L568" s="3"/>
    </row>
    <row r="569" spans="2:12" ht="12.75" customHeight="1" x14ac:dyDescent="0.2">
      <c r="C569" s="27"/>
      <c r="D569" s="27"/>
      <c r="E569" s="27"/>
      <c r="F569" s="27"/>
      <c r="G569" s="27"/>
      <c r="H569" s="27"/>
      <c r="I569" s="27"/>
      <c r="J569" s="27"/>
      <c r="K569" s="27"/>
      <c r="L569" s="3"/>
    </row>
    <row r="570" spans="2:12" ht="12.75" customHeight="1" x14ac:dyDescent="0.2">
      <c r="C570" s="27"/>
      <c r="D570" s="27"/>
      <c r="E570" s="27"/>
      <c r="F570" s="27"/>
      <c r="G570" s="27"/>
      <c r="H570" s="27"/>
      <c r="I570" s="27"/>
      <c r="J570" s="27"/>
      <c r="K570" s="27"/>
      <c r="L570" s="3"/>
    </row>
    <row r="571" spans="2:12" ht="12.75" customHeight="1" x14ac:dyDescent="0.2">
      <c r="C571" s="27"/>
      <c r="D571" s="27"/>
      <c r="E571" s="27"/>
      <c r="F571" s="27"/>
      <c r="G571" s="27"/>
      <c r="H571" s="27"/>
      <c r="I571" s="27"/>
      <c r="J571" s="27"/>
      <c r="K571" s="27"/>
      <c r="L571" s="3"/>
    </row>
    <row r="572" spans="2:12" ht="12.75" customHeight="1" x14ac:dyDescent="0.2">
      <c r="C572" s="27"/>
      <c r="D572" s="27"/>
      <c r="E572" s="27"/>
      <c r="F572" s="27"/>
      <c r="G572" s="27"/>
      <c r="H572" s="27"/>
      <c r="I572" s="27"/>
      <c r="J572" s="27"/>
      <c r="K572" s="27"/>
      <c r="L572" s="3"/>
    </row>
    <row r="573" spans="2:12" ht="12.75" customHeight="1" x14ac:dyDescent="0.2">
      <c r="C573" s="27"/>
      <c r="D573" s="27"/>
      <c r="E573" s="27"/>
      <c r="F573" s="27"/>
      <c r="G573" s="27"/>
      <c r="H573" s="27"/>
      <c r="I573" s="27"/>
      <c r="J573" s="27"/>
      <c r="K573" s="27"/>
      <c r="L573" s="3"/>
    </row>
    <row r="574" spans="2:12" ht="12.75" customHeight="1" x14ac:dyDescent="0.2">
      <c r="C574" s="27"/>
      <c r="D574" s="27"/>
      <c r="E574" s="27"/>
      <c r="F574" s="27"/>
      <c r="G574" s="27"/>
      <c r="H574" s="27"/>
      <c r="I574" s="27"/>
      <c r="J574" s="27"/>
      <c r="K574" s="27"/>
      <c r="L574" s="3"/>
    </row>
    <row r="575" spans="2:12" ht="12.75" customHeight="1" x14ac:dyDescent="0.2">
      <c r="C575" s="27"/>
      <c r="D575" s="27"/>
      <c r="E575" s="27"/>
      <c r="F575" s="27"/>
      <c r="G575" s="27"/>
      <c r="H575" s="27"/>
      <c r="I575" s="27"/>
      <c r="J575" s="27"/>
      <c r="K575" s="27"/>
      <c r="L575" s="3"/>
    </row>
    <row r="576" spans="2:12" ht="12.75" customHeight="1" x14ac:dyDescent="0.2">
      <c r="C576" s="27"/>
      <c r="D576" s="27"/>
      <c r="E576" s="27"/>
      <c r="F576" s="27"/>
      <c r="G576" s="27"/>
      <c r="H576" s="27"/>
      <c r="I576" s="27"/>
      <c r="J576" s="27"/>
      <c r="K576" s="27"/>
      <c r="L576" s="3"/>
    </row>
    <row r="577" spans="2:12" ht="12.75" customHeight="1" x14ac:dyDescent="0.2">
      <c r="C577" s="27"/>
      <c r="D577" s="27"/>
      <c r="E577" s="27"/>
      <c r="F577" s="27"/>
      <c r="G577" s="27"/>
      <c r="H577" s="27"/>
      <c r="I577" s="27"/>
      <c r="J577" s="27"/>
      <c r="K577" s="27"/>
      <c r="L577" s="3"/>
    </row>
    <row r="578" spans="2:12" ht="12.75" customHeight="1" x14ac:dyDescent="0.2">
      <c r="C578" s="27"/>
      <c r="D578" s="27"/>
      <c r="E578" s="27"/>
      <c r="F578" s="27"/>
      <c r="G578" s="27"/>
      <c r="H578" s="27"/>
      <c r="I578" s="27"/>
      <c r="J578" s="27"/>
      <c r="K578" s="27"/>
      <c r="L578" s="3"/>
    </row>
    <row r="579" spans="2:12" ht="12.75" customHeight="1" x14ac:dyDescent="0.2">
      <c r="C579" s="27"/>
      <c r="D579" s="27"/>
      <c r="E579" s="27"/>
      <c r="F579" s="27"/>
      <c r="G579" s="27"/>
      <c r="H579" s="27"/>
      <c r="I579" s="27"/>
      <c r="J579" s="27"/>
      <c r="K579" s="27"/>
      <c r="L579" s="3"/>
    </row>
    <row r="580" spans="2:12" ht="12.75" customHeight="1" x14ac:dyDescent="0.2">
      <c r="C580" s="27"/>
      <c r="D580" s="27"/>
      <c r="E580" s="27"/>
      <c r="F580" s="27"/>
      <c r="G580" s="27"/>
      <c r="H580" s="27"/>
      <c r="I580" s="27"/>
      <c r="J580" s="27"/>
      <c r="K580" s="27"/>
      <c r="L580" s="3"/>
    </row>
    <row r="581" spans="2:12" ht="224.25" customHeight="1" x14ac:dyDescent="0.2">
      <c r="C581" s="27"/>
      <c r="D581" s="27"/>
      <c r="E581" s="27"/>
      <c r="F581" s="27"/>
      <c r="G581" s="27"/>
      <c r="H581" s="27"/>
      <c r="I581" s="27"/>
      <c r="J581" s="27"/>
      <c r="K581" s="27"/>
      <c r="L581" s="3"/>
    </row>
    <row r="582" spans="2:12" ht="12.75" customHeight="1" x14ac:dyDescent="0.2">
      <c r="I582" s="14">
        <v>1</v>
      </c>
      <c r="J582" s="14">
        <v>0</v>
      </c>
      <c r="K582" s="14">
        <f>IF(I582 * J582&gt;0,TRUNC(I582 * J582+0.005,2),TRUNC(I582 * J582-0.005,2))</f>
        <v>0</v>
      </c>
    </row>
    <row r="585" spans="2:12" ht="12.75" customHeight="1" x14ac:dyDescent="0.2">
      <c r="B585" s="2" t="s">
        <v>117</v>
      </c>
      <c r="C585" s="26" t="s">
        <v>380</v>
      </c>
      <c r="D585" s="26"/>
      <c r="E585" s="26"/>
      <c r="F585" s="26"/>
      <c r="G585" s="26"/>
      <c r="H585" s="26"/>
      <c r="I585" s="26"/>
      <c r="J585" s="26"/>
      <c r="K585" s="26"/>
      <c r="L585" s="2"/>
    </row>
    <row r="586" spans="2:12" ht="12.75" customHeight="1" x14ac:dyDescent="0.2">
      <c r="B586" s="1" t="s">
        <v>118</v>
      </c>
      <c r="C586" s="27" t="s">
        <v>119</v>
      </c>
      <c r="D586" s="27"/>
      <c r="E586" s="27"/>
      <c r="F586" s="27"/>
      <c r="G586" s="27"/>
      <c r="H586" s="27"/>
      <c r="I586" s="27"/>
      <c r="J586" s="27"/>
      <c r="K586" s="27"/>
      <c r="L586" s="3"/>
    </row>
    <row r="587" spans="2:12" ht="12.75" customHeight="1" x14ac:dyDescent="0.2">
      <c r="C587" s="27"/>
      <c r="D587" s="27"/>
      <c r="E587" s="27"/>
      <c r="F587" s="27"/>
      <c r="G587" s="27"/>
      <c r="H587" s="27"/>
      <c r="I587" s="27"/>
      <c r="J587" s="27"/>
      <c r="K587" s="27"/>
      <c r="L587" s="3"/>
    </row>
    <row r="588" spans="2:12" ht="12.75" customHeight="1" x14ac:dyDescent="0.2">
      <c r="C588" s="27"/>
      <c r="D588" s="27"/>
      <c r="E588" s="27"/>
      <c r="F588" s="27"/>
      <c r="G588" s="27"/>
      <c r="H588" s="27"/>
      <c r="I588" s="27"/>
      <c r="J588" s="27"/>
      <c r="K588" s="27"/>
      <c r="L588" s="3"/>
    </row>
    <row r="589" spans="2:12" ht="12.75" customHeight="1" x14ac:dyDescent="0.2">
      <c r="C589" s="27"/>
      <c r="D589" s="27"/>
      <c r="E589" s="27"/>
      <c r="F589" s="27"/>
      <c r="G589" s="27"/>
      <c r="H589" s="27"/>
      <c r="I589" s="27"/>
      <c r="J589" s="27"/>
      <c r="K589" s="27"/>
      <c r="L589" s="3"/>
    </row>
    <row r="590" spans="2:12" ht="12.75" customHeight="1" x14ac:dyDescent="0.2">
      <c r="C590" s="27"/>
      <c r="D590" s="27"/>
      <c r="E590" s="27"/>
      <c r="F590" s="27"/>
      <c r="G590" s="27"/>
      <c r="H590" s="27"/>
      <c r="I590" s="27"/>
      <c r="J590" s="27"/>
      <c r="K590" s="27"/>
      <c r="L590" s="3"/>
    </row>
    <row r="591" spans="2:12" ht="12.75" customHeight="1" x14ac:dyDescent="0.2">
      <c r="C591" s="27"/>
      <c r="D591" s="27"/>
      <c r="E591" s="27"/>
      <c r="F591" s="27"/>
      <c r="G591" s="27"/>
      <c r="H591" s="27"/>
      <c r="I591" s="27"/>
      <c r="J591" s="27"/>
      <c r="K591" s="27"/>
      <c r="L591" s="3"/>
    </row>
    <row r="592" spans="2:12" ht="12.75" customHeight="1" x14ac:dyDescent="0.2">
      <c r="C592" s="27"/>
      <c r="D592" s="27"/>
      <c r="E592" s="27"/>
      <c r="F592" s="27"/>
      <c r="G592" s="27"/>
      <c r="H592" s="27"/>
      <c r="I592" s="27"/>
      <c r="J592" s="27"/>
      <c r="K592" s="27"/>
      <c r="L592" s="3"/>
    </row>
    <row r="593" spans="2:12" ht="12.75" customHeight="1" x14ac:dyDescent="0.2">
      <c r="C593" s="27"/>
      <c r="D593" s="27"/>
      <c r="E593" s="27"/>
      <c r="F593" s="27"/>
      <c r="G593" s="27"/>
      <c r="H593" s="27"/>
      <c r="I593" s="27"/>
      <c r="J593" s="27"/>
      <c r="K593" s="27"/>
      <c r="L593" s="3"/>
    </row>
    <row r="594" spans="2:12" ht="12.75" customHeight="1" x14ac:dyDescent="0.2">
      <c r="C594" s="27"/>
      <c r="D594" s="27"/>
      <c r="E594" s="27"/>
      <c r="F594" s="27"/>
      <c r="G594" s="27"/>
      <c r="H594" s="27"/>
      <c r="I594" s="27"/>
      <c r="J594" s="27"/>
      <c r="K594" s="27"/>
      <c r="L594" s="3"/>
    </row>
    <row r="595" spans="2:12" ht="12.75" customHeight="1" x14ac:dyDescent="0.2">
      <c r="C595" s="27"/>
      <c r="D595" s="27"/>
      <c r="E595" s="27"/>
      <c r="F595" s="27"/>
      <c r="G595" s="27"/>
      <c r="H595" s="27"/>
      <c r="I595" s="27"/>
      <c r="J595" s="27"/>
      <c r="K595" s="27"/>
      <c r="L595" s="3"/>
    </row>
    <row r="596" spans="2:12" ht="12.75" customHeight="1" x14ac:dyDescent="0.2">
      <c r="C596" s="27"/>
      <c r="D596" s="27"/>
      <c r="E596" s="27"/>
      <c r="F596" s="27"/>
      <c r="G596" s="27"/>
      <c r="H596" s="27"/>
      <c r="I596" s="27"/>
      <c r="J596" s="27"/>
      <c r="K596" s="27"/>
      <c r="L596" s="3"/>
    </row>
    <row r="597" spans="2:12" ht="12.75" customHeight="1" x14ac:dyDescent="0.2">
      <c r="C597" s="27"/>
      <c r="D597" s="27"/>
      <c r="E597" s="27"/>
      <c r="F597" s="27"/>
      <c r="G597" s="27"/>
      <c r="H597" s="27"/>
      <c r="I597" s="27"/>
      <c r="J597" s="27"/>
      <c r="K597" s="27"/>
      <c r="L597" s="3"/>
    </row>
    <row r="598" spans="2:12" ht="12.75" customHeight="1" x14ac:dyDescent="0.2">
      <c r="C598" s="27"/>
      <c r="D598" s="27"/>
      <c r="E598" s="27"/>
      <c r="F598" s="27"/>
      <c r="G598" s="27"/>
      <c r="H598" s="27"/>
      <c r="I598" s="27"/>
      <c r="J598" s="27"/>
      <c r="K598" s="27"/>
      <c r="L598" s="3"/>
    </row>
    <row r="599" spans="2:12" ht="12.75" customHeight="1" x14ac:dyDescent="0.2">
      <c r="C599" s="27"/>
      <c r="D599" s="27"/>
      <c r="E599" s="27"/>
      <c r="F599" s="27"/>
      <c r="G599" s="27"/>
      <c r="H599" s="27"/>
      <c r="I599" s="27"/>
      <c r="J599" s="27"/>
      <c r="K599" s="27"/>
      <c r="L599" s="3"/>
    </row>
    <row r="600" spans="2:12" ht="12.75" customHeight="1" x14ac:dyDescent="0.2">
      <c r="C600" s="27"/>
      <c r="D600" s="27"/>
      <c r="E600" s="27"/>
      <c r="F600" s="27"/>
      <c r="G600" s="27"/>
      <c r="H600" s="27"/>
      <c r="I600" s="27"/>
      <c r="J600" s="27"/>
      <c r="K600" s="27"/>
      <c r="L600" s="3"/>
    </row>
    <row r="601" spans="2:12" ht="12.75" customHeight="1" x14ac:dyDescent="0.2">
      <c r="C601" s="27"/>
      <c r="D601" s="27"/>
      <c r="E601" s="27"/>
      <c r="F601" s="27"/>
      <c r="G601" s="27"/>
      <c r="H601" s="27"/>
      <c r="I601" s="27"/>
      <c r="J601" s="27"/>
      <c r="K601" s="27"/>
      <c r="L601" s="3"/>
    </row>
    <row r="602" spans="2:12" ht="12.75" customHeight="1" x14ac:dyDescent="0.2">
      <c r="C602" s="27"/>
      <c r="D602" s="27"/>
      <c r="E602" s="27"/>
      <c r="F602" s="27"/>
      <c r="G602" s="27"/>
      <c r="H602" s="27"/>
      <c r="I602" s="27"/>
      <c r="J602" s="27"/>
      <c r="K602" s="27"/>
      <c r="L602" s="3"/>
    </row>
    <row r="603" spans="2:12" ht="12.75" customHeight="1" x14ac:dyDescent="0.2">
      <c r="C603" s="27"/>
      <c r="D603" s="27"/>
      <c r="E603" s="27"/>
      <c r="F603" s="27"/>
      <c r="G603" s="27"/>
      <c r="H603" s="27"/>
      <c r="I603" s="27"/>
      <c r="J603" s="27"/>
      <c r="K603" s="27"/>
      <c r="L603" s="3"/>
    </row>
    <row r="604" spans="2:12" ht="216" customHeight="1" x14ac:dyDescent="0.2">
      <c r="C604" s="27"/>
      <c r="D604" s="27"/>
      <c r="E604" s="27"/>
      <c r="F604" s="27"/>
      <c r="G604" s="27"/>
      <c r="H604" s="27"/>
      <c r="I604" s="27"/>
      <c r="J604" s="27"/>
      <c r="K604" s="27"/>
      <c r="L604" s="3"/>
    </row>
    <row r="605" spans="2:12" ht="12.75" customHeight="1" x14ac:dyDescent="0.2">
      <c r="I605" s="14">
        <v>1</v>
      </c>
      <c r="J605" s="14">
        <v>0</v>
      </c>
      <c r="K605" s="14">
        <f>IF(I605 * J605&gt;0,TRUNC(I605 * J605+0.005,2),TRUNC(I605 * J605-0.005,2))</f>
        <v>0</v>
      </c>
    </row>
    <row r="608" spans="2:12" ht="12.75" customHeight="1" x14ac:dyDescent="0.2">
      <c r="B608" s="2" t="s">
        <v>120</v>
      </c>
      <c r="C608" s="26" t="s">
        <v>381</v>
      </c>
      <c r="D608" s="26"/>
      <c r="E608" s="26"/>
      <c r="F608" s="26"/>
      <c r="G608" s="26"/>
      <c r="H608" s="26"/>
      <c r="I608" s="26"/>
      <c r="J608" s="26"/>
      <c r="K608" s="26"/>
      <c r="L608" s="2"/>
    </row>
    <row r="609" spans="2:12" ht="12.75" customHeight="1" x14ac:dyDescent="0.2">
      <c r="B609" s="1" t="s">
        <v>121</v>
      </c>
      <c r="C609" s="27" t="s">
        <v>122</v>
      </c>
      <c r="D609" s="27"/>
      <c r="E609" s="27"/>
      <c r="F609" s="27"/>
      <c r="G609" s="27"/>
      <c r="H609" s="27"/>
      <c r="I609" s="27"/>
      <c r="J609" s="27"/>
      <c r="K609" s="27"/>
      <c r="L609" s="3"/>
    </row>
    <row r="610" spans="2:12" ht="12.75" customHeight="1" x14ac:dyDescent="0.2">
      <c r="C610" s="27"/>
      <c r="D610" s="27"/>
      <c r="E610" s="27"/>
      <c r="F610" s="27"/>
      <c r="G610" s="27"/>
      <c r="H610" s="27"/>
      <c r="I610" s="27"/>
      <c r="J610" s="27"/>
      <c r="K610" s="27"/>
      <c r="L610" s="3"/>
    </row>
    <row r="611" spans="2:12" ht="12.75" customHeight="1" x14ac:dyDescent="0.2">
      <c r="C611" s="27"/>
      <c r="D611" s="27"/>
      <c r="E611" s="27"/>
      <c r="F611" s="27"/>
      <c r="G611" s="27"/>
      <c r="H611" s="27"/>
      <c r="I611" s="27"/>
      <c r="J611" s="27"/>
      <c r="K611" s="27"/>
      <c r="L611" s="3"/>
    </row>
    <row r="612" spans="2:12" ht="12.75" customHeight="1" x14ac:dyDescent="0.2">
      <c r="C612" s="27"/>
      <c r="D612" s="27"/>
      <c r="E612" s="27"/>
      <c r="F612" s="27"/>
      <c r="G612" s="27"/>
      <c r="H612" s="27"/>
      <c r="I612" s="27"/>
      <c r="J612" s="27"/>
      <c r="K612" s="27"/>
      <c r="L612" s="3"/>
    </row>
    <row r="613" spans="2:12" ht="12.75" customHeight="1" x14ac:dyDescent="0.2">
      <c r="C613" s="27"/>
      <c r="D613" s="27"/>
      <c r="E613" s="27"/>
      <c r="F613" s="27"/>
      <c r="G613" s="27"/>
      <c r="H613" s="27"/>
      <c r="I613" s="27"/>
      <c r="J613" s="27"/>
      <c r="K613" s="27"/>
      <c r="L613" s="3"/>
    </row>
    <row r="614" spans="2:12" ht="12.75" customHeight="1" x14ac:dyDescent="0.2">
      <c r="C614" s="27"/>
      <c r="D614" s="27"/>
      <c r="E614" s="27"/>
      <c r="F614" s="27"/>
      <c r="G614" s="27"/>
      <c r="H614" s="27"/>
      <c r="I614" s="27"/>
      <c r="J614" s="27"/>
      <c r="K614" s="27"/>
      <c r="L614" s="3"/>
    </row>
    <row r="615" spans="2:12" ht="12.75" customHeight="1" x14ac:dyDescent="0.2">
      <c r="C615" s="27"/>
      <c r="D615" s="27"/>
      <c r="E615" s="27"/>
      <c r="F615" s="27"/>
      <c r="G615" s="27"/>
      <c r="H615" s="27"/>
      <c r="I615" s="27"/>
      <c r="J615" s="27"/>
      <c r="K615" s="27"/>
      <c r="L615" s="3"/>
    </row>
    <row r="616" spans="2:12" ht="12.75" customHeight="1" x14ac:dyDescent="0.2">
      <c r="C616" s="27"/>
      <c r="D616" s="27"/>
      <c r="E616" s="27"/>
      <c r="F616" s="27"/>
      <c r="G616" s="27"/>
      <c r="H616" s="27"/>
      <c r="I616" s="27"/>
      <c r="J616" s="27"/>
      <c r="K616" s="27"/>
      <c r="L616" s="3"/>
    </row>
    <row r="617" spans="2:12" ht="12.75" customHeight="1" x14ac:dyDescent="0.2">
      <c r="C617" s="27"/>
      <c r="D617" s="27"/>
      <c r="E617" s="27"/>
      <c r="F617" s="27"/>
      <c r="G617" s="27"/>
      <c r="H617" s="27"/>
      <c r="I617" s="27"/>
      <c r="J617" s="27"/>
      <c r="K617" s="27"/>
      <c r="L617" s="3"/>
    </row>
    <row r="618" spans="2:12" ht="12.75" customHeight="1" x14ac:dyDescent="0.2">
      <c r="C618" s="27"/>
      <c r="D618" s="27"/>
      <c r="E618" s="27"/>
      <c r="F618" s="27"/>
      <c r="G618" s="27"/>
      <c r="H618" s="27"/>
      <c r="I618" s="27"/>
      <c r="J618" s="27"/>
      <c r="K618" s="27"/>
      <c r="L618" s="3"/>
    </row>
    <row r="619" spans="2:12" ht="12.75" customHeight="1" x14ac:dyDescent="0.2">
      <c r="C619" s="27"/>
      <c r="D619" s="27"/>
      <c r="E619" s="27"/>
      <c r="F619" s="27"/>
      <c r="G619" s="27"/>
      <c r="H619" s="27"/>
      <c r="I619" s="27"/>
      <c r="J619" s="27"/>
      <c r="K619" s="27"/>
      <c r="L619" s="3"/>
    </row>
    <row r="620" spans="2:12" ht="12.75" customHeight="1" x14ac:dyDescent="0.2">
      <c r="C620" s="27"/>
      <c r="D620" s="27"/>
      <c r="E620" s="27"/>
      <c r="F620" s="27"/>
      <c r="G620" s="27"/>
      <c r="H620" s="27"/>
      <c r="I620" s="27"/>
      <c r="J620" s="27"/>
      <c r="K620" s="27"/>
      <c r="L620" s="3"/>
    </row>
    <row r="621" spans="2:12" ht="12.75" customHeight="1" x14ac:dyDescent="0.2">
      <c r="C621" s="27"/>
      <c r="D621" s="27"/>
      <c r="E621" s="27"/>
      <c r="F621" s="27"/>
      <c r="G621" s="27"/>
      <c r="H621" s="27"/>
      <c r="I621" s="27"/>
      <c r="J621" s="27"/>
      <c r="K621" s="27"/>
      <c r="L621" s="3"/>
    </row>
    <row r="622" spans="2:12" ht="12.75" customHeight="1" x14ac:dyDescent="0.2">
      <c r="C622" s="27"/>
      <c r="D622" s="27"/>
      <c r="E622" s="27"/>
      <c r="F622" s="27"/>
      <c r="G622" s="27"/>
      <c r="H622" s="27"/>
      <c r="I622" s="27"/>
      <c r="J622" s="27"/>
      <c r="K622" s="27"/>
      <c r="L622" s="3"/>
    </row>
    <row r="623" spans="2:12" ht="12.75" customHeight="1" x14ac:dyDescent="0.2">
      <c r="C623" s="27"/>
      <c r="D623" s="27"/>
      <c r="E623" s="27"/>
      <c r="F623" s="27"/>
      <c r="G623" s="27"/>
      <c r="H623" s="27"/>
      <c r="I623" s="27"/>
      <c r="J623" s="27"/>
      <c r="K623" s="27"/>
      <c r="L623" s="3"/>
    </row>
    <row r="624" spans="2:12" ht="12.75" customHeight="1" x14ac:dyDescent="0.2">
      <c r="C624" s="27"/>
      <c r="D624" s="27"/>
      <c r="E624" s="27"/>
      <c r="F624" s="27"/>
      <c r="G624" s="27"/>
      <c r="H624" s="27"/>
      <c r="I624" s="27"/>
      <c r="J624" s="27"/>
      <c r="K624" s="27"/>
      <c r="L624" s="3"/>
    </row>
    <row r="625" spans="2:12" ht="12.75" customHeight="1" x14ac:dyDescent="0.2">
      <c r="C625" s="27"/>
      <c r="D625" s="27"/>
      <c r="E625" s="27"/>
      <c r="F625" s="27"/>
      <c r="G625" s="27"/>
      <c r="H625" s="27"/>
      <c r="I625" s="27"/>
      <c r="J625" s="27"/>
      <c r="K625" s="27"/>
      <c r="L625" s="3"/>
    </row>
    <row r="626" spans="2:12" ht="12.75" customHeight="1" x14ac:dyDescent="0.2">
      <c r="C626" s="27"/>
      <c r="D626" s="27"/>
      <c r="E626" s="27"/>
      <c r="F626" s="27"/>
      <c r="G626" s="27"/>
      <c r="H626" s="27"/>
      <c r="I626" s="27"/>
      <c r="J626" s="27"/>
      <c r="K626" s="27"/>
      <c r="L626" s="3"/>
    </row>
    <row r="627" spans="2:12" ht="217.5" customHeight="1" x14ac:dyDescent="0.2">
      <c r="C627" s="27"/>
      <c r="D627" s="27"/>
      <c r="E627" s="27"/>
      <c r="F627" s="27"/>
      <c r="G627" s="27"/>
      <c r="H627" s="27"/>
      <c r="I627" s="27"/>
      <c r="J627" s="27"/>
      <c r="K627" s="27"/>
      <c r="L627" s="3"/>
    </row>
    <row r="628" spans="2:12" ht="12.75" customHeight="1" x14ac:dyDescent="0.2">
      <c r="I628" s="14">
        <v>1</v>
      </c>
      <c r="J628" s="14">
        <v>0</v>
      </c>
      <c r="K628" s="14">
        <f>IF(I628 * J628&gt;0,TRUNC(I628 * J628+0.005,2),TRUNC(I628 * J628-0.005,2))</f>
        <v>0</v>
      </c>
    </row>
    <row r="631" spans="2:12" ht="12.75" customHeight="1" x14ac:dyDescent="0.2">
      <c r="B631" s="2" t="s">
        <v>123</v>
      </c>
      <c r="C631" s="26" t="s">
        <v>382</v>
      </c>
      <c r="D631" s="26"/>
      <c r="E631" s="26"/>
      <c r="F631" s="26"/>
      <c r="G631" s="26"/>
      <c r="H631" s="26"/>
      <c r="I631" s="26"/>
      <c r="J631" s="26"/>
      <c r="K631" s="26"/>
      <c r="L631" s="2"/>
    </row>
    <row r="632" spans="2:12" ht="12.75" customHeight="1" x14ac:dyDescent="0.2">
      <c r="B632" s="1" t="s">
        <v>124</v>
      </c>
      <c r="C632" s="27" t="s">
        <v>125</v>
      </c>
      <c r="D632" s="27"/>
      <c r="E632" s="27"/>
      <c r="F632" s="27"/>
      <c r="G632" s="27"/>
      <c r="H632" s="27"/>
      <c r="I632" s="27"/>
      <c r="J632" s="27"/>
      <c r="K632" s="27"/>
      <c r="L632" s="3"/>
    </row>
    <row r="633" spans="2:12" ht="12.75" customHeight="1" x14ac:dyDescent="0.2">
      <c r="C633" s="27"/>
      <c r="D633" s="27"/>
      <c r="E633" s="27"/>
      <c r="F633" s="27"/>
      <c r="G633" s="27"/>
      <c r="H633" s="27"/>
      <c r="I633" s="27"/>
      <c r="J633" s="27"/>
      <c r="K633" s="27"/>
      <c r="L633" s="3"/>
    </row>
    <row r="634" spans="2:12" ht="12.75" customHeight="1" x14ac:dyDescent="0.2">
      <c r="C634" s="27"/>
      <c r="D634" s="27"/>
      <c r="E634" s="27"/>
      <c r="F634" s="27"/>
      <c r="G634" s="27"/>
      <c r="H634" s="27"/>
      <c r="I634" s="27"/>
      <c r="J634" s="27"/>
      <c r="K634" s="27"/>
      <c r="L634" s="3"/>
    </row>
    <row r="635" spans="2:12" ht="12.75" customHeight="1" x14ac:dyDescent="0.2">
      <c r="C635" s="27"/>
      <c r="D635" s="27"/>
      <c r="E635" s="27"/>
      <c r="F635" s="27"/>
      <c r="G635" s="27"/>
      <c r="H635" s="27"/>
      <c r="I635" s="27"/>
      <c r="J635" s="27"/>
      <c r="K635" s="27"/>
      <c r="L635" s="3"/>
    </row>
    <row r="636" spans="2:12" ht="12.75" customHeight="1" x14ac:dyDescent="0.2">
      <c r="C636" s="27"/>
      <c r="D636" s="27"/>
      <c r="E636" s="27"/>
      <c r="F636" s="27"/>
      <c r="G636" s="27"/>
      <c r="H636" s="27"/>
      <c r="I636" s="27"/>
      <c r="J636" s="27"/>
      <c r="K636" s="27"/>
      <c r="L636" s="3"/>
    </row>
    <row r="637" spans="2:12" ht="12.75" customHeight="1" x14ac:dyDescent="0.2">
      <c r="C637" s="27"/>
      <c r="D637" s="27"/>
      <c r="E637" s="27"/>
      <c r="F637" s="27"/>
      <c r="G637" s="27"/>
      <c r="H637" s="27"/>
      <c r="I637" s="27"/>
      <c r="J637" s="27"/>
      <c r="K637" s="27"/>
      <c r="L637" s="3"/>
    </row>
    <row r="638" spans="2:12" ht="12.75" customHeight="1" x14ac:dyDescent="0.2">
      <c r="C638" s="27"/>
      <c r="D638" s="27"/>
      <c r="E638" s="27"/>
      <c r="F638" s="27"/>
      <c r="G638" s="27"/>
      <c r="H638" s="27"/>
      <c r="I638" s="27"/>
      <c r="J638" s="27"/>
      <c r="K638" s="27"/>
      <c r="L638" s="3"/>
    </row>
    <row r="639" spans="2:12" ht="12.75" customHeight="1" x14ac:dyDescent="0.2">
      <c r="C639" s="27"/>
      <c r="D639" s="27"/>
      <c r="E639" s="27"/>
      <c r="F639" s="27"/>
      <c r="G639" s="27"/>
      <c r="H639" s="27"/>
      <c r="I639" s="27"/>
      <c r="J639" s="27"/>
      <c r="K639" s="27"/>
      <c r="L639" s="3"/>
    </row>
    <row r="640" spans="2:12" ht="12.75" customHeight="1" x14ac:dyDescent="0.2">
      <c r="C640" s="27"/>
      <c r="D640" s="27"/>
      <c r="E640" s="27"/>
      <c r="F640" s="27"/>
      <c r="G640" s="27"/>
      <c r="H640" s="27"/>
      <c r="I640" s="27"/>
      <c r="J640" s="27"/>
      <c r="K640" s="27"/>
      <c r="L640" s="3"/>
    </row>
    <row r="641" spans="2:12" ht="12.75" customHeight="1" x14ac:dyDescent="0.2">
      <c r="C641" s="27"/>
      <c r="D641" s="27"/>
      <c r="E641" s="27"/>
      <c r="F641" s="27"/>
      <c r="G641" s="27"/>
      <c r="H641" s="27"/>
      <c r="I641" s="27"/>
      <c r="J641" s="27"/>
      <c r="K641" s="27"/>
      <c r="L641" s="3"/>
    </row>
    <row r="642" spans="2:12" ht="12.75" customHeight="1" x14ac:dyDescent="0.2">
      <c r="C642" s="27"/>
      <c r="D642" s="27"/>
      <c r="E642" s="27"/>
      <c r="F642" s="27"/>
      <c r="G642" s="27"/>
      <c r="H642" s="27"/>
      <c r="I642" s="27"/>
      <c r="J642" s="27"/>
      <c r="K642" s="27"/>
      <c r="L642" s="3"/>
    </row>
    <row r="643" spans="2:12" ht="12.75" customHeight="1" x14ac:dyDescent="0.2">
      <c r="C643" s="27"/>
      <c r="D643" s="27"/>
      <c r="E643" s="27"/>
      <c r="F643" s="27"/>
      <c r="G643" s="27"/>
      <c r="H643" s="27"/>
      <c r="I643" s="27"/>
      <c r="J643" s="27"/>
      <c r="K643" s="27"/>
      <c r="L643" s="3"/>
    </row>
    <row r="644" spans="2:12" ht="12.75" customHeight="1" x14ac:dyDescent="0.2">
      <c r="C644" s="27"/>
      <c r="D644" s="27"/>
      <c r="E644" s="27"/>
      <c r="F644" s="27"/>
      <c r="G644" s="27"/>
      <c r="H644" s="27"/>
      <c r="I644" s="27"/>
      <c r="J644" s="27"/>
      <c r="K644" s="27"/>
      <c r="L644" s="3"/>
    </row>
    <row r="645" spans="2:12" ht="12.75" customHeight="1" x14ac:dyDescent="0.2">
      <c r="C645" s="27"/>
      <c r="D645" s="27"/>
      <c r="E645" s="27"/>
      <c r="F645" s="27"/>
      <c r="G645" s="27"/>
      <c r="H645" s="27"/>
      <c r="I645" s="27"/>
      <c r="J645" s="27"/>
      <c r="K645" s="27"/>
      <c r="L645" s="3"/>
    </row>
    <row r="646" spans="2:12" ht="12.75" customHeight="1" x14ac:dyDescent="0.2">
      <c r="C646" s="27"/>
      <c r="D646" s="27"/>
      <c r="E646" s="27"/>
      <c r="F646" s="27"/>
      <c r="G646" s="27"/>
      <c r="H646" s="27"/>
      <c r="I646" s="27"/>
      <c r="J646" s="27"/>
      <c r="K646" s="27"/>
      <c r="L646" s="3"/>
    </row>
    <row r="647" spans="2:12" ht="12.75" customHeight="1" x14ac:dyDescent="0.2">
      <c r="C647" s="27"/>
      <c r="D647" s="27"/>
      <c r="E647" s="27"/>
      <c r="F647" s="27"/>
      <c r="G647" s="27"/>
      <c r="H647" s="27"/>
      <c r="I647" s="27"/>
      <c r="J647" s="27"/>
      <c r="K647" s="27"/>
      <c r="L647" s="3"/>
    </row>
    <row r="648" spans="2:12" ht="12.75" customHeight="1" x14ac:dyDescent="0.2">
      <c r="C648" s="27"/>
      <c r="D648" s="27"/>
      <c r="E648" s="27"/>
      <c r="F648" s="27"/>
      <c r="G648" s="27"/>
      <c r="H648" s="27"/>
      <c r="I648" s="27"/>
      <c r="J648" s="27"/>
      <c r="K648" s="27"/>
      <c r="L648" s="3"/>
    </row>
    <row r="649" spans="2:12" ht="12.75" customHeight="1" x14ac:dyDescent="0.2">
      <c r="C649" s="27"/>
      <c r="D649" s="27"/>
      <c r="E649" s="27"/>
      <c r="F649" s="27"/>
      <c r="G649" s="27"/>
      <c r="H649" s="27"/>
      <c r="I649" s="27"/>
      <c r="J649" s="27"/>
      <c r="K649" s="27"/>
      <c r="L649" s="3"/>
    </row>
    <row r="650" spans="2:12" ht="226.5" customHeight="1" x14ac:dyDescent="0.2">
      <c r="C650" s="27"/>
      <c r="D650" s="27"/>
      <c r="E650" s="27"/>
      <c r="F650" s="27"/>
      <c r="G650" s="27"/>
      <c r="H650" s="27"/>
      <c r="I650" s="27"/>
      <c r="J650" s="27"/>
      <c r="K650" s="27"/>
      <c r="L650" s="3"/>
    </row>
    <row r="651" spans="2:12" ht="12.75" customHeight="1" x14ac:dyDescent="0.2">
      <c r="I651" s="14">
        <v>1</v>
      </c>
      <c r="J651" s="14">
        <v>0</v>
      </c>
      <c r="K651" s="14">
        <f>IF(I651 * J651&gt;0,TRUNC(I651 * J651+0.005,2),TRUNC(I651 * J651-0.005,2))</f>
        <v>0</v>
      </c>
    </row>
    <row r="654" spans="2:12" ht="12.75" customHeight="1" x14ac:dyDescent="0.2">
      <c r="B654" s="2" t="s">
        <v>126</v>
      </c>
      <c r="C654" s="26" t="s">
        <v>383</v>
      </c>
      <c r="D654" s="26"/>
      <c r="E654" s="26"/>
      <c r="F654" s="26"/>
      <c r="G654" s="26"/>
      <c r="H654" s="26"/>
      <c r="I654" s="26"/>
      <c r="J654" s="26"/>
      <c r="K654" s="26"/>
      <c r="L654" s="2"/>
    </row>
    <row r="655" spans="2:12" ht="12.75" customHeight="1" x14ac:dyDescent="0.2">
      <c r="B655" s="1" t="s">
        <v>127</v>
      </c>
      <c r="C655" s="27" t="s">
        <v>128</v>
      </c>
      <c r="D655" s="27"/>
      <c r="E655" s="27"/>
      <c r="F655" s="27"/>
      <c r="G655" s="27"/>
      <c r="H655" s="27"/>
      <c r="I655" s="27"/>
      <c r="J655" s="27"/>
      <c r="K655" s="27"/>
      <c r="L655" s="3"/>
    </row>
    <row r="656" spans="2:12" ht="12.75" customHeight="1" x14ac:dyDescent="0.2">
      <c r="C656" s="27"/>
      <c r="D656" s="27"/>
      <c r="E656" s="27"/>
      <c r="F656" s="27"/>
      <c r="G656" s="27"/>
      <c r="H656" s="27"/>
      <c r="I656" s="27"/>
      <c r="J656" s="27"/>
      <c r="K656" s="27"/>
      <c r="L656" s="3"/>
    </row>
    <row r="657" spans="3:12" ht="12.75" customHeight="1" x14ac:dyDescent="0.2">
      <c r="C657" s="27"/>
      <c r="D657" s="27"/>
      <c r="E657" s="27"/>
      <c r="F657" s="27"/>
      <c r="G657" s="27"/>
      <c r="H657" s="27"/>
      <c r="I657" s="27"/>
      <c r="J657" s="27"/>
      <c r="K657" s="27"/>
      <c r="L657" s="3"/>
    </row>
    <row r="658" spans="3:12" ht="12.75" customHeight="1" x14ac:dyDescent="0.2">
      <c r="C658" s="27"/>
      <c r="D658" s="27"/>
      <c r="E658" s="27"/>
      <c r="F658" s="27"/>
      <c r="G658" s="27"/>
      <c r="H658" s="27"/>
      <c r="I658" s="27"/>
      <c r="J658" s="27"/>
      <c r="K658" s="27"/>
      <c r="L658" s="3"/>
    </row>
    <row r="659" spans="3:12" ht="12.75" customHeight="1" x14ac:dyDescent="0.2">
      <c r="C659" s="27"/>
      <c r="D659" s="27"/>
      <c r="E659" s="27"/>
      <c r="F659" s="27"/>
      <c r="G659" s="27"/>
      <c r="H659" s="27"/>
      <c r="I659" s="27"/>
      <c r="J659" s="27"/>
      <c r="K659" s="27"/>
      <c r="L659" s="3"/>
    </row>
    <row r="660" spans="3:12" ht="12.75" customHeight="1" x14ac:dyDescent="0.2">
      <c r="C660" s="27"/>
      <c r="D660" s="27"/>
      <c r="E660" s="27"/>
      <c r="F660" s="27"/>
      <c r="G660" s="27"/>
      <c r="H660" s="27"/>
      <c r="I660" s="27"/>
      <c r="J660" s="27"/>
      <c r="K660" s="27"/>
      <c r="L660" s="3"/>
    </row>
    <row r="661" spans="3:12" ht="12.75" customHeight="1" x14ac:dyDescent="0.2">
      <c r="C661" s="27"/>
      <c r="D661" s="27"/>
      <c r="E661" s="27"/>
      <c r="F661" s="27"/>
      <c r="G661" s="27"/>
      <c r="H661" s="27"/>
      <c r="I661" s="27"/>
      <c r="J661" s="27"/>
      <c r="K661" s="27"/>
      <c r="L661" s="3"/>
    </row>
    <row r="662" spans="3:12" ht="12.75" customHeight="1" x14ac:dyDescent="0.2">
      <c r="C662" s="27"/>
      <c r="D662" s="27"/>
      <c r="E662" s="27"/>
      <c r="F662" s="27"/>
      <c r="G662" s="27"/>
      <c r="H662" s="27"/>
      <c r="I662" s="27"/>
      <c r="J662" s="27"/>
      <c r="K662" s="27"/>
      <c r="L662" s="3"/>
    </row>
    <row r="663" spans="3:12" ht="12.75" customHeight="1" x14ac:dyDescent="0.2">
      <c r="C663" s="27"/>
      <c r="D663" s="27"/>
      <c r="E663" s="27"/>
      <c r="F663" s="27"/>
      <c r="G663" s="27"/>
      <c r="H663" s="27"/>
      <c r="I663" s="27"/>
      <c r="J663" s="27"/>
      <c r="K663" s="27"/>
      <c r="L663" s="3"/>
    </row>
    <row r="664" spans="3:12" ht="12.75" customHeight="1" x14ac:dyDescent="0.2">
      <c r="C664" s="27"/>
      <c r="D664" s="27"/>
      <c r="E664" s="27"/>
      <c r="F664" s="27"/>
      <c r="G664" s="27"/>
      <c r="H664" s="27"/>
      <c r="I664" s="27"/>
      <c r="J664" s="27"/>
      <c r="K664" s="27"/>
      <c r="L664" s="3"/>
    </row>
    <row r="665" spans="3:12" ht="12.75" customHeight="1" x14ac:dyDescent="0.2">
      <c r="C665" s="27"/>
      <c r="D665" s="27"/>
      <c r="E665" s="27"/>
      <c r="F665" s="27"/>
      <c r="G665" s="27"/>
      <c r="H665" s="27"/>
      <c r="I665" s="27"/>
      <c r="J665" s="27"/>
      <c r="K665" s="27"/>
      <c r="L665" s="3"/>
    </row>
    <row r="666" spans="3:12" ht="12.75" customHeight="1" x14ac:dyDescent="0.2">
      <c r="C666" s="27"/>
      <c r="D666" s="27"/>
      <c r="E666" s="27"/>
      <c r="F666" s="27"/>
      <c r="G666" s="27"/>
      <c r="H666" s="27"/>
      <c r="I666" s="27"/>
      <c r="J666" s="27"/>
      <c r="K666" s="27"/>
      <c r="L666" s="3"/>
    </row>
    <row r="667" spans="3:12" ht="12.75" customHeight="1" x14ac:dyDescent="0.2">
      <c r="C667" s="27"/>
      <c r="D667" s="27"/>
      <c r="E667" s="27"/>
      <c r="F667" s="27"/>
      <c r="G667" s="27"/>
      <c r="H667" s="27"/>
      <c r="I667" s="27"/>
      <c r="J667" s="27"/>
      <c r="K667" s="27"/>
      <c r="L667" s="3"/>
    </row>
    <row r="668" spans="3:12" ht="12.75" customHeight="1" x14ac:dyDescent="0.2">
      <c r="C668" s="27"/>
      <c r="D668" s="27"/>
      <c r="E668" s="27"/>
      <c r="F668" s="27"/>
      <c r="G668" s="27"/>
      <c r="H668" s="27"/>
      <c r="I668" s="27"/>
      <c r="J668" s="27"/>
      <c r="K668" s="27"/>
      <c r="L668" s="3"/>
    </row>
    <row r="669" spans="3:12" ht="12.75" customHeight="1" x14ac:dyDescent="0.2">
      <c r="C669" s="27"/>
      <c r="D669" s="27"/>
      <c r="E669" s="27"/>
      <c r="F669" s="27"/>
      <c r="G669" s="27"/>
      <c r="H669" s="27"/>
      <c r="I669" s="27"/>
      <c r="J669" s="27"/>
      <c r="K669" s="27"/>
      <c r="L669" s="3"/>
    </row>
    <row r="670" spans="3:12" ht="12.75" customHeight="1" x14ac:dyDescent="0.2">
      <c r="C670" s="27"/>
      <c r="D670" s="27"/>
      <c r="E670" s="27"/>
      <c r="F670" s="27"/>
      <c r="G670" s="27"/>
      <c r="H670" s="27"/>
      <c r="I670" s="27"/>
      <c r="J670" s="27"/>
      <c r="K670" s="27"/>
      <c r="L670" s="3"/>
    </row>
    <row r="671" spans="3:12" ht="12.75" customHeight="1" x14ac:dyDescent="0.2">
      <c r="C671" s="27"/>
      <c r="D671" s="27"/>
      <c r="E671" s="27"/>
      <c r="F671" s="27"/>
      <c r="G671" s="27"/>
      <c r="H671" s="27"/>
      <c r="I671" s="27"/>
      <c r="J671" s="27"/>
      <c r="K671" s="27"/>
      <c r="L671" s="3"/>
    </row>
    <row r="672" spans="3:12" ht="12.75" customHeight="1" x14ac:dyDescent="0.2">
      <c r="C672" s="27"/>
      <c r="D672" s="27"/>
      <c r="E672" s="27"/>
      <c r="F672" s="27"/>
      <c r="G672" s="27"/>
      <c r="H672" s="27"/>
      <c r="I672" s="27"/>
      <c r="J672" s="27"/>
      <c r="K672" s="27"/>
      <c r="L672" s="3"/>
    </row>
    <row r="673" spans="2:12" ht="225" customHeight="1" x14ac:dyDescent="0.2">
      <c r="C673" s="27"/>
      <c r="D673" s="27"/>
      <c r="E673" s="27"/>
      <c r="F673" s="27"/>
      <c r="G673" s="27"/>
      <c r="H673" s="27"/>
      <c r="I673" s="27"/>
      <c r="J673" s="27"/>
      <c r="K673" s="27"/>
      <c r="L673" s="3"/>
    </row>
    <row r="674" spans="2:12" ht="12.75" customHeight="1" x14ac:dyDescent="0.2">
      <c r="I674" s="14">
        <v>1</v>
      </c>
      <c r="J674" s="14">
        <v>0</v>
      </c>
      <c r="K674" s="14">
        <f>IF(I674 * J674&gt;0,TRUNC(I674 * J674+0.005,2),TRUNC(I674 * J674-0.005,2))</f>
        <v>0</v>
      </c>
    </row>
    <row r="677" spans="2:12" ht="12.75" customHeight="1" x14ac:dyDescent="0.2">
      <c r="B677" s="2" t="s">
        <v>129</v>
      </c>
      <c r="C677" s="26" t="s">
        <v>384</v>
      </c>
      <c r="D677" s="26"/>
      <c r="E677" s="26"/>
      <c r="F677" s="26"/>
      <c r="G677" s="26"/>
      <c r="H677" s="26"/>
      <c r="I677" s="26"/>
      <c r="J677" s="26"/>
      <c r="K677" s="26"/>
      <c r="L677" s="2"/>
    </row>
    <row r="678" spans="2:12" ht="12.75" customHeight="1" x14ac:dyDescent="0.2">
      <c r="B678" s="1" t="s">
        <v>130</v>
      </c>
      <c r="C678" s="27" t="s">
        <v>131</v>
      </c>
      <c r="D678" s="27"/>
      <c r="E678" s="27"/>
      <c r="F678" s="27"/>
      <c r="G678" s="27"/>
      <c r="H678" s="27"/>
      <c r="I678" s="27"/>
      <c r="J678" s="27"/>
      <c r="K678" s="27"/>
      <c r="L678" s="3"/>
    </row>
    <row r="679" spans="2:12" ht="12.75" customHeight="1" x14ac:dyDescent="0.2">
      <c r="C679" s="27"/>
      <c r="D679" s="27"/>
      <c r="E679" s="27"/>
      <c r="F679" s="27"/>
      <c r="G679" s="27"/>
      <c r="H679" s="27"/>
      <c r="I679" s="27"/>
      <c r="J679" s="27"/>
      <c r="K679" s="27"/>
      <c r="L679" s="3"/>
    </row>
    <row r="680" spans="2:12" ht="27.75" customHeight="1" x14ac:dyDescent="0.2">
      <c r="C680" s="27"/>
      <c r="D680" s="27"/>
      <c r="E680" s="27"/>
      <c r="F680" s="27"/>
      <c r="G680" s="27"/>
      <c r="H680" s="27"/>
      <c r="I680" s="27"/>
      <c r="J680" s="27"/>
      <c r="K680" s="27"/>
      <c r="L680" s="3"/>
    </row>
    <row r="681" spans="2:12" ht="12.75" customHeight="1" x14ac:dyDescent="0.2">
      <c r="I681" s="14">
        <v>2</v>
      </c>
      <c r="J681" s="14">
        <v>0</v>
      </c>
      <c r="K681" s="14">
        <f>IF(I681 * J681&gt;0,TRUNC(I681 * J681+0.005,2),TRUNC(I681 * J681-0.005,2))</f>
        <v>0</v>
      </c>
    </row>
    <row r="685" spans="2:12" ht="15.75" customHeight="1" thickBot="1" x14ac:dyDescent="0.25">
      <c r="C685" s="15" t="s">
        <v>132</v>
      </c>
      <c r="D685" s="15"/>
      <c r="E685" s="15"/>
      <c r="F685" s="15"/>
      <c r="G685" s="15"/>
      <c r="H685" s="15"/>
      <c r="I685" s="15"/>
      <c r="J685" s="16"/>
      <c r="K685" s="17">
        <f xml:space="preserve"> K398+ K421+ K444+ K467+ K490+ K513+ K536+ K559+ K582+ K605+ K628+ K651+ K674+ K681</f>
        <v>0</v>
      </c>
    </row>
    <row r="686" spans="2:12" ht="12.75" customHeight="1" thickTop="1" x14ac:dyDescent="0.2">
      <c r="C686" s="2"/>
      <c r="D686" s="2"/>
      <c r="E686" s="2"/>
      <c r="F686" s="2"/>
      <c r="G686" s="2"/>
      <c r="H686" s="2"/>
      <c r="I686" s="2"/>
      <c r="J686" s="2"/>
      <c r="K686" s="2"/>
      <c r="L686" s="5"/>
    </row>
    <row r="687" spans="2:12" ht="12.75" customHeight="1" x14ac:dyDescent="0.2">
      <c r="C687" s="4"/>
      <c r="D687" s="4"/>
      <c r="E687" s="4"/>
      <c r="F687" s="4"/>
      <c r="G687" s="4"/>
      <c r="H687" s="4"/>
      <c r="I687" s="4"/>
      <c r="J687" s="4"/>
      <c r="K687" s="4"/>
      <c r="L687" s="4"/>
    </row>
    <row r="690" spans="2:12" ht="16.5" customHeight="1" x14ac:dyDescent="0.2">
      <c r="B690" s="29" t="s">
        <v>133</v>
      </c>
      <c r="C690" s="29"/>
      <c r="D690" s="29"/>
      <c r="E690" s="29"/>
      <c r="F690" s="29"/>
      <c r="G690" s="29"/>
      <c r="H690" s="29"/>
      <c r="I690" s="29"/>
      <c r="J690" s="29"/>
      <c r="K690" s="29"/>
      <c r="L690" s="11"/>
    </row>
    <row r="693" spans="2:12" ht="12.75" customHeight="1" x14ac:dyDescent="0.2">
      <c r="B693" s="2" t="s">
        <v>134</v>
      </c>
      <c r="C693" s="26" t="s">
        <v>385</v>
      </c>
      <c r="D693" s="26"/>
      <c r="E693" s="26"/>
      <c r="F693" s="26"/>
      <c r="G693" s="26"/>
      <c r="H693" s="26"/>
      <c r="I693" s="26"/>
      <c r="J693" s="26"/>
      <c r="K693" s="26"/>
      <c r="L693" s="2"/>
    </row>
    <row r="694" spans="2:12" ht="12.75" customHeight="1" x14ac:dyDescent="0.2">
      <c r="B694" s="1" t="s">
        <v>135</v>
      </c>
      <c r="C694" s="27" t="s">
        <v>136</v>
      </c>
      <c r="D694" s="27"/>
      <c r="E694" s="27"/>
      <c r="F694" s="27"/>
      <c r="G694" s="27"/>
      <c r="H694" s="27"/>
      <c r="I694" s="27"/>
      <c r="J694" s="27"/>
      <c r="K694" s="27"/>
      <c r="L694" s="3"/>
    </row>
    <row r="695" spans="2:12" ht="12.75" customHeight="1" x14ac:dyDescent="0.2">
      <c r="C695" s="27"/>
      <c r="D695" s="27"/>
      <c r="E695" s="27"/>
      <c r="F695" s="27"/>
      <c r="G695" s="27"/>
      <c r="H695" s="27"/>
      <c r="I695" s="27"/>
      <c r="J695" s="27"/>
      <c r="K695" s="27"/>
      <c r="L695" s="3"/>
    </row>
    <row r="696" spans="2:12" ht="12.75" customHeight="1" x14ac:dyDescent="0.2">
      <c r="C696" s="27"/>
      <c r="D696" s="27"/>
      <c r="E696" s="27"/>
      <c r="F696" s="27"/>
      <c r="G696" s="27"/>
      <c r="H696" s="27"/>
      <c r="I696" s="27"/>
      <c r="J696" s="27"/>
      <c r="K696" s="27"/>
      <c r="L696" s="3"/>
    </row>
    <row r="697" spans="2:12" ht="12.75" customHeight="1" x14ac:dyDescent="0.2">
      <c r="C697" s="27"/>
      <c r="D697" s="27"/>
      <c r="E697" s="27"/>
      <c r="F697" s="27"/>
      <c r="G697" s="27"/>
      <c r="H697" s="27"/>
      <c r="I697" s="27"/>
      <c r="J697" s="27"/>
      <c r="K697" s="27"/>
      <c r="L697" s="3"/>
    </row>
    <row r="698" spans="2:12" ht="12.75" customHeight="1" x14ac:dyDescent="0.2">
      <c r="C698" s="27"/>
      <c r="D698" s="27"/>
      <c r="E698" s="27"/>
      <c r="F698" s="27"/>
      <c r="G698" s="27"/>
      <c r="H698" s="27"/>
      <c r="I698" s="27"/>
      <c r="J698" s="27"/>
      <c r="K698" s="27"/>
      <c r="L698" s="3"/>
    </row>
    <row r="699" spans="2:12" ht="12.75" customHeight="1" x14ac:dyDescent="0.2">
      <c r="C699" s="27"/>
      <c r="D699" s="27"/>
      <c r="E699" s="27"/>
      <c r="F699" s="27"/>
      <c r="G699" s="27"/>
      <c r="H699" s="27"/>
      <c r="I699" s="27"/>
      <c r="J699" s="27"/>
      <c r="K699" s="27"/>
      <c r="L699" s="3"/>
    </row>
    <row r="700" spans="2:12" ht="12.75" customHeight="1" x14ac:dyDescent="0.2">
      <c r="C700" s="27"/>
      <c r="D700" s="27"/>
      <c r="E700" s="27"/>
      <c r="F700" s="27"/>
      <c r="G700" s="27"/>
      <c r="H700" s="27"/>
      <c r="I700" s="27"/>
      <c r="J700" s="27"/>
      <c r="K700" s="27"/>
      <c r="L700" s="3"/>
    </row>
    <row r="701" spans="2:12" ht="12.75" customHeight="1" x14ac:dyDescent="0.2">
      <c r="C701" s="27"/>
      <c r="D701" s="27"/>
      <c r="E701" s="27"/>
      <c r="F701" s="27"/>
      <c r="G701" s="27"/>
      <c r="H701" s="27"/>
      <c r="I701" s="27"/>
      <c r="J701" s="27"/>
      <c r="K701" s="27"/>
      <c r="L701" s="3"/>
    </row>
    <row r="702" spans="2:12" ht="12.75" customHeight="1" x14ac:dyDescent="0.2">
      <c r="C702" s="27"/>
      <c r="D702" s="27"/>
      <c r="E702" s="27"/>
      <c r="F702" s="27"/>
      <c r="G702" s="27"/>
      <c r="H702" s="27"/>
      <c r="I702" s="27"/>
      <c r="J702" s="27"/>
      <c r="K702" s="27"/>
      <c r="L702" s="3"/>
    </row>
    <row r="703" spans="2:12" ht="12.75" customHeight="1" x14ac:dyDescent="0.2">
      <c r="C703" s="27"/>
      <c r="D703" s="27"/>
      <c r="E703" s="27"/>
      <c r="F703" s="27"/>
      <c r="G703" s="27"/>
      <c r="H703" s="27"/>
      <c r="I703" s="27"/>
      <c r="J703" s="27"/>
      <c r="K703" s="27"/>
      <c r="L703" s="3"/>
    </row>
    <row r="704" spans="2:12" ht="12.75" customHeight="1" x14ac:dyDescent="0.2">
      <c r="C704" s="27"/>
      <c r="D704" s="27"/>
      <c r="E704" s="27"/>
      <c r="F704" s="27"/>
      <c r="G704" s="27"/>
      <c r="H704" s="27"/>
      <c r="I704" s="27"/>
      <c r="J704" s="27"/>
      <c r="K704" s="27"/>
      <c r="L704" s="3"/>
    </row>
    <row r="705" spans="2:12" ht="12.75" customHeight="1" x14ac:dyDescent="0.2">
      <c r="C705" s="27"/>
      <c r="D705" s="27"/>
      <c r="E705" s="27"/>
      <c r="F705" s="27"/>
      <c r="G705" s="27"/>
      <c r="H705" s="27"/>
      <c r="I705" s="27"/>
      <c r="J705" s="27"/>
      <c r="K705" s="27"/>
      <c r="L705" s="3"/>
    </row>
    <row r="706" spans="2:12" ht="12.75" customHeight="1" x14ac:dyDescent="0.2">
      <c r="C706" s="27"/>
      <c r="D706" s="27"/>
      <c r="E706" s="27"/>
      <c r="F706" s="27"/>
      <c r="G706" s="27"/>
      <c r="H706" s="27"/>
      <c r="I706" s="27"/>
      <c r="J706" s="27"/>
      <c r="K706" s="27"/>
      <c r="L706" s="3"/>
    </row>
    <row r="707" spans="2:12" ht="12.75" customHeight="1" x14ac:dyDescent="0.2">
      <c r="I707" s="14">
        <v>19</v>
      </c>
      <c r="J707" s="14">
        <v>0</v>
      </c>
      <c r="K707" s="14">
        <f>IF(I707 * J707&gt;0,TRUNC(I707 * J707+0.005,2),TRUNC(I707 * J707-0.005,2))</f>
        <v>0</v>
      </c>
    </row>
    <row r="710" spans="2:12" ht="12.75" customHeight="1" x14ac:dyDescent="0.2">
      <c r="B710" s="2" t="s">
        <v>137</v>
      </c>
      <c r="C710" s="26" t="s">
        <v>386</v>
      </c>
      <c r="D710" s="26"/>
      <c r="E710" s="26"/>
      <c r="F710" s="26"/>
      <c r="G710" s="26"/>
      <c r="H710" s="26"/>
      <c r="I710" s="26"/>
      <c r="J710" s="26"/>
      <c r="K710" s="26"/>
      <c r="L710" s="2"/>
    </row>
    <row r="711" spans="2:12" ht="12.75" customHeight="1" x14ac:dyDescent="0.2">
      <c r="B711" s="1" t="s">
        <v>138</v>
      </c>
      <c r="C711" s="27" t="s">
        <v>139</v>
      </c>
      <c r="D711" s="27"/>
      <c r="E711" s="27"/>
      <c r="F711" s="27"/>
      <c r="G711" s="27"/>
      <c r="H711" s="27"/>
      <c r="I711" s="27"/>
      <c r="J711" s="27"/>
      <c r="K711" s="27"/>
      <c r="L711" s="3"/>
    </row>
    <row r="712" spans="2:12" ht="12.75" customHeight="1" x14ac:dyDescent="0.2">
      <c r="C712" s="27"/>
      <c r="D712" s="27"/>
      <c r="E712" s="27"/>
      <c r="F712" s="27"/>
      <c r="G712" s="27"/>
      <c r="H712" s="27"/>
      <c r="I712" s="27"/>
      <c r="J712" s="27"/>
      <c r="K712" s="27"/>
      <c r="L712" s="3"/>
    </row>
    <row r="713" spans="2:12" ht="12.75" customHeight="1" x14ac:dyDescent="0.2">
      <c r="C713" s="27"/>
      <c r="D713" s="27"/>
      <c r="E713" s="27"/>
      <c r="F713" s="27"/>
      <c r="G713" s="27"/>
      <c r="H713" s="27"/>
      <c r="I713" s="27"/>
      <c r="J713" s="27"/>
      <c r="K713" s="27"/>
      <c r="L713" s="3"/>
    </row>
    <row r="714" spans="2:12" ht="12.75" customHeight="1" x14ac:dyDescent="0.2">
      <c r="C714" s="27"/>
      <c r="D714" s="27"/>
      <c r="E714" s="27"/>
      <c r="F714" s="27"/>
      <c r="G714" s="27"/>
      <c r="H714" s="27"/>
      <c r="I714" s="27"/>
      <c r="J714" s="27"/>
      <c r="K714" s="27"/>
      <c r="L714" s="3"/>
    </row>
    <row r="715" spans="2:12" ht="12.75" customHeight="1" x14ac:dyDescent="0.2">
      <c r="C715" s="27"/>
      <c r="D715" s="27"/>
      <c r="E715" s="27"/>
      <c r="F715" s="27"/>
      <c r="G715" s="27"/>
      <c r="H715" s="27"/>
      <c r="I715" s="27"/>
      <c r="J715" s="27"/>
      <c r="K715" s="27"/>
      <c r="L715" s="3"/>
    </row>
    <row r="716" spans="2:12" ht="12.75" customHeight="1" x14ac:dyDescent="0.2">
      <c r="C716" s="27"/>
      <c r="D716" s="27"/>
      <c r="E716" s="27"/>
      <c r="F716" s="27"/>
      <c r="G716" s="27"/>
      <c r="H716" s="27"/>
      <c r="I716" s="27"/>
      <c r="J716" s="27"/>
      <c r="K716" s="27"/>
      <c r="L716" s="3"/>
    </row>
    <row r="717" spans="2:12" ht="12.75" customHeight="1" x14ac:dyDescent="0.2">
      <c r="C717" s="27"/>
      <c r="D717" s="27"/>
      <c r="E717" s="27"/>
      <c r="F717" s="27"/>
      <c r="G717" s="27"/>
      <c r="H717" s="27"/>
      <c r="I717" s="27"/>
      <c r="J717" s="27"/>
      <c r="K717" s="27"/>
      <c r="L717" s="3"/>
    </row>
    <row r="718" spans="2:12" ht="12.75" customHeight="1" x14ac:dyDescent="0.2">
      <c r="C718" s="27"/>
      <c r="D718" s="27"/>
      <c r="E718" s="27"/>
      <c r="F718" s="27"/>
      <c r="G718" s="27"/>
      <c r="H718" s="27"/>
      <c r="I718" s="27"/>
      <c r="J718" s="27"/>
      <c r="K718" s="27"/>
      <c r="L718" s="3"/>
    </row>
    <row r="719" spans="2:12" ht="12.75" customHeight="1" x14ac:dyDescent="0.2">
      <c r="C719" s="27"/>
      <c r="D719" s="27"/>
      <c r="E719" s="27"/>
      <c r="F719" s="27"/>
      <c r="G719" s="27"/>
      <c r="H719" s="27"/>
      <c r="I719" s="27"/>
      <c r="J719" s="27"/>
      <c r="K719" s="27"/>
      <c r="L719" s="3"/>
    </row>
    <row r="720" spans="2:12" ht="12.75" customHeight="1" x14ac:dyDescent="0.2">
      <c r="C720" s="27"/>
      <c r="D720" s="27"/>
      <c r="E720" s="27"/>
      <c r="F720" s="27"/>
      <c r="G720" s="27"/>
      <c r="H720" s="27"/>
      <c r="I720" s="27"/>
      <c r="J720" s="27"/>
      <c r="K720" s="27"/>
      <c r="L720" s="3"/>
    </row>
    <row r="721" spans="2:12" ht="12.75" customHeight="1" x14ac:dyDescent="0.2">
      <c r="C721" s="27"/>
      <c r="D721" s="27"/>
      <c r="E721" s="27"/>
      <c r="F721" s="27"/>
      <c r="G721" s="27"/>
      <c r="H721" s="27"/>
      <c r="I721" s="27"/>
      <c r="J721" s="27"/>
      <c r="K721" s="27"/>
      <c r="L721" s="3"/>
    </row>
    <row r="722" spans="2:12" ht="41.25" customHeight="1" x14ac:dyDescent="0.2">
      <c r="C722" s="27"/>
      <c r="D722" s="27"/>
      <c r="E722" s="27"/>
      <c r="F722" s="27"/>
      <c r="G722" s="27"/>
      <c r="H722" s="27"/>
      <c r="I722" s="27"/>
      <c r="J722" s="27"/>
      <c r="K722" s="27"/>
      <c r="L722" s="3"/>
    </row>
    <row r="723" spans="2:12" ht="12.75" customHeight="1" x14ac:dyDescent="0.2">
      <c r="I723" s="14">
        <v>22</v>
      </c>
      <c r="J723" s="14">
        <v>0</v>
      </c>
      <c r="K723" s="14">
        <f>IF(I723 * J723&gt;0,TRUNC(I723 * J723+0.005,2),TRUNC(I723 * J723-0.005,2))</f>
        <v>0</v>
      </c>
    </row>
    <row r="726" spans="2:12" ht="12.75" customHeight="1" x14ac:dyDescent="0.2">
      <c r="B726" s="2" t="s">
        <v>140</v>
      </c>
      <c r="C726" s="26" t="s">
        <v>387</v>
      </c>
      <c r="D726" s="26"/>
      <c r="E726" s="26"/>
      <c r="F726" s="26"/>
      <c r="G726" s="26"/>
      <c r="H726" s="26"/>
      <c r="I726" s="26"/>
      <c r="J726" s="26"/>
      <c r="K726" s="26"/>
      <c r="L726" s="2"/>
    </row>
    <row r="727" spans="2:12" ht="12.75" customHeight="1" x14ac:dyDescent="0.2">
      <c r="B727" s="1" t="s">
        <v>141</v>
      </c>
      <c r="C727" s="27" t="s">
        <v>142</v>
      </c>
      <c r="D727" s="27"/>
      <c r="E727" s="27"/>
      <c r="F727" s="27"/>
      <c r="G727" s="27"/>
      <c r="H727" s="27"/>
      <c r="I727" s="27"/>
      <c r="J727" s="27"/>
      <c r="K727" s="27"/>
      <c r="L727" s="3"/>
    </row>
    <row r="728" spans="2:12" ht="12.75" customHeight="1" x14ac:dyDescent="0.2">
      <c r="C728" s="27"/>
      <c r="D728" s="27"/>
      <c r="E728" s="27"/>
      <c r="F728" s="27"/>
      <c r="G728" s="27"/>
      <c r="H728" s="27"/>
      <c r="I728" s="27"/>
      <c r="J728" s="27"/>
      <c r="K728" s="27"/>
      <c r="L728" s="3"/>
    </row>
    <row r="729" spans="2:12" ht="12.75" customHeight="1" x14ac:dyDescent="0.2">
      <c r="C729" s="27"/>
      <c r="D729" s="27"/>
      <c r="E729" s="27"/>
      <c r="F729" s="27"/>
      <c r="G729" s="27"/>
      <c r="H729" s="27"/>
      <c r="I729" s="27"/>
      <c r="J729" s="27"/>
      <c r="K729" s="27"/>
      <c r="L729" s="3"/>
    </row>
    <row r="730" spans="2:12" ht="12.75" customHeight="1" x14ac:dyDescent="0.2">
      <c r="C730" s="27"/>
      <c r="D730" s="27"/>
      <c r="E730" s="27"/>
      <c r="F730" s="27"/>
      <c r="G730" s="27"/>
      <c r="H730" s="27"/>
      <c r="I730" s="27"/>
      <c r="J730" s="27"/>
      <c r="K730" s="27"/>
      <c r="L730" s="3"/>
    </row>
    <row r="731" spans="2:12" ht="12.75" customHeight="1" x14ac:dyDescent="0.2">
      <c r="C731" s="27"/>
      <c r="D731" s="27"/>
      <c r="E731" s="27"/>
      <c r="F731" s="27"/>
      <c r="G731" s="27"/>
      <c r="H731" s="27"/>
      <c r="I731" s="27"/>
      <c r="J731" s="27"/>
      <c r="K731" s="27"/>
      <c r="L731" s="3"/>
    </row>
    <row r="732" spans="2:12" ht="12.75" customHeight="1" x14ac:dyDescent="0.2">
      <c r="C732" s="27"/>
      <c r="D732" s="27"/>
      <c r="E732" s="27"/>
      <c r="F732" s="27"/>
      <c r="G732" s="27"/>
      <c r="H732" s="27"/>
      <c r="I732" s="27"/>
      <c r="J732" s="27"/>
      <c r="K732" s="27"/>
      <c r="L732" s="3"/>
    </row>
    <row r="733" spans="2:12" ht="12.75" customHeight="1" x14ac:dyDescent="0.2">
      <c r="C733" s="27"/>
      <c r="D733" s="27"/>
      <c r="E733" s="27"/>
      <c r="F733" s="27"/>
      <c r="G733" s="27"/>
      <c r="H733" s="27"/>
      <c r="I733" s="27"/>
      <c r="J733" s="27"/>
      <c r="K733" s="27"/>
      <c r="L733" s="3"/>
    </row>
    <row r="734" spans="2:12" ht="12.75" customHeight="1" x14ac:dyDescent="0.2">
      <c r="C734" s="27"/>
      <c r="D734" s="27"/>
      <c r="E734" s="27"/>
      <c r="F734" s="27"/>
      <c r="G734" s="27"/>
      <c r="H734" s="27"/>
      <c r="I734" s="27"/>
      <c r="J734" s="27"/>
      <c r="K734" s="27"/>
      <c r="L734" s="3"/>
    </row>
    <row r="735" spans="2:12" ht="12.75" customHeight="1" x14ac:dyDescent="0.2">
      <c r="C735" s="27"/>
      <c r="D735" s="27"/>
      <c r="E735" s="27"/>
      <c r="F735" s="27"/>
      <c r="G735" s="27"/>
      <c r="H735" s="27"/>
      <c r="I735" s="27"/>
      <c r="J735" s="27"/>
      <c r="K735" s="27"/>
      <c r="L735" s="3"/>
    </row>
    <row r="736" spans="2:12" ht="12.75" customHeight="1" x14ac:dyDescent="0.2">
      <c r="C736" s="27"/>
      <c r="D736" s="27"/>
      <c r="E736" s="27"/>
      <c r="F736" s="27"/>
      <c r="G736" s="27"/>
      <c r="H736" s="27"/>
      <c r="I736" s="27"/>
      <c r="J736" s="27"/>
      <c r="K736" s="27"/>
      <c r="L736" s="3"/>
    </row>
    <row r="737" spans="2:12" ht="12.75" customHeight="1" x14ac:dyDescent="0.2">
      <c r="C737" s="27"/>
      <c r="D737" s="27"/>
      <c r="E737" s="27"/>
      <c r="F737" s="27"/>
      <c r="G737" s="27"/>
      <c r="H737" s="27"/>
      <c r="I737" s="27"/>
      <c r="J737" s="27"/>
      <c r="K737" s="27"/>
      <c r="L737" s="3"/>
    </row>
    <row r="738" spans="2:12" ht="37.5" customHeight="1" x14ac:dyDescent="0.2">
      <c r="C738" s="27"/>
      <c r="D738" s="27"/>
      <c r="E738" s="27"/>
      <c r="F738" s="27"/>
      <c r="G738" s="27"/>
      <c r="H738" s="27"/>
      <c r="I738" s="27"/>
      <c r="J738" s="27"/>
      <c r="K738" s="27"/>
      <c r="L738" s="3"/>
    </row>
    <row r="739" spans="2:12" ht="12.75" customHeight="1" x14ac:dyDescent="0.2">
      <c r="I739" s="14">
        <v>28</v>
      </c>
      <c r="J739" s="14">
        <v>0</v>
      </c>
      <c r="K739" s="14">
        <f>IF(I739 * J739&gt;0,TRUNC(I739 * J739+0.005,2),TRUNC(I739 * J739-0.005,2))</f>
        <v>0</v>
      </c>
    </row>
    <row r="742" spans="2:12" ht="12.75" customHeight="1" x14ac:dyDescent="0.2">
      <c r="B742" s="2" t="s">
        <v>143</v>
      </c>
      <c r="C742" s="26" t="s">
        <v>388</v>
      </c>
      <c r="D742" s="26"/>
      <c r="E742" s="26"/>
      <c r="F742" s="26"/>
      <c r="G742" s="26"/>
      <c r="H742" s="26"/>
      <c r="I742" s="26"/>
      <c r="J742" s="26"/>
      <c r="K742" s="26"/>
      <c r="L742" s="2"/>
    </row>
    <row r="743" spans="2:12" ht="12.75" customHeight="1" x14ac:dyDescent="0.2">
      <c r="B743" s="1" t="s">
        <v>144</v>
      </c>
      <c r="C743" s="27" t="s">
        <v>145</v>
      </c>
      <c r="D743" s="27"/>
      <c r="E743" s="27"/>
      <c r="F743" s="27"/>
      <c r="G743" s="27"/>
      <c r="H743" s="27"/>
      <c r="I743" s="27"/>
      <c r="J743" s="27"/>
      <c r="K743" s="27"/>
      <c r="L743" s="3"/>
    </row>
    <row r="744" spans="2:12" ht="12.75" customHeight="1" x14ac:dyDescent="0.2">
      <c r="C744" s="27"/>
      <c r="D744" s="27"/>
      <c r="E744" s="27"/>
      <c r="F744" s="27"/>
      <c r="G744" s="27"/>
      <c r="H744" s="27"/>
      <c r="I744" s="27"/>
      <c r="J744" s="27"/>
      <c r="K744" s="27"/>
      <c r="L744" s="3"/>
    </row>
    <row r="745" spans="2:12" ht="12.75" customHeight="1" x14ac:dyDescent="0.2">
      <c r="C745" s="27"/>
      <c r="D745" s="27"/>
      <c r="E745" s="27"/>
      <c r="F745" s="27"/>
      <c r="G745" s="27"/>
      <c r="H745" s="27"/>
      <c r="I745" s="27"/>
      <c r="J745" s="27"/>
      <c r="K745" s="27"/>
      <c r="L745" s="3"/>
    </row>
    <row r="746" spans="2:12" ht="12.75" customHeight="1" x14ac:dyDescent="0.2">
      <c r="C746" s="27"/>
      <c r="D746" s="27"/>
      <c r="E746" s="27"/>
      <c r="F746" s="27"/>
      <c r="G746" s="27"/>
      <c r="H746" s="27"/>
      <c r="I746" s="27"/>
      <c r="J746" s="27"/>
      <c r="K746" s="27"/>
      <c r="L746" s="3"/>
    </row>
    <row r="747" spans="2:12" ht="12.75" customHeight="1" x14ac:dyDescent="0.2">
      <c r="C747" s="27"/>
      <c r="D747" s="27"/>
      <c r="E747" s="27"/>
      <c r="F747" s="27"/>
      <c r="G747" s="27"/>
      <c r="H747" s="27"/>
      <c r="I747" s="27"/>
      <c r="J747" s="27"/>
      <c r="K747" s="27"/>
      <c r="L747" s="3"/>
    </row>
    <row r="748" spans="2:12" ht="12.75" customHeight="1" x14ac:dyDescent="0.2">
      <c r="C748" s="27"/>
      <c r="D748" s="27"/>
      <c r="E748" s="27"/>
      <c r="F748" s="27"/>
      <c r="G748" s="27"/>
      <c r="H748" s="27"/>
      <c r="I748" s="27"/>
      <c r="J748" s="27"/>
      <c r="K748" s="27"/>
      <c r="L748" s="3"/>
    </row>
    <row r="749" spans="2:12" ht="12.75" customHeight="1" x14ac:dyDescent="0.2">
      <c r="C749" s="27"/>
      <c r="D749" s="27"/>
      <c r="E749" s="27"/>
      <c r="F749" s="27"/>
      <c r="G749" s="27"/>
      <c r="H749" s="27"/>
      <c r="I749" s="27"/>
      <c r="J749" s="27"/>
      <c r="K749" s="27"/>
      <c r="L749" s="3"/>
    </row>
    <row r="750" spans="2:12" ht="12.75" customHeight="1" x14ac:dyDescent="0.2">
      <c r="C750" s="27"/>
      <c r="D750" s="27"/>
      <c r="E750" s="27"/>
      <c r="F750" s="27"/>
      <c r="G750" s="27"/>
      <c r="H750" s="27"/>
      <c r="I750" s="27"/>
      <c r="J750" s="27"/>
      <c r="K750" s="27"/>
      <c r="L750" s="3"/>
    </row>
    <row r="751" spans="2:12" ht="12.75" customHeight="1" x14ac:dyDescent="0.2">
      <c r="C751" s="27"/>
      <c r="D751" s="27"/>
      <c r="E751" s="27"/>
      <c r="F751" s="27"/>
      <c r="G751" s="27"/>
      <c r="H751" s="27"/>
      <c r="I751" s="27"/>
      <c r="J751" s="27"/>
      <c r="K751" s="27"/>
      <c r="L751" s="3"/>
    </row>
    <row r="752" spans="2:12" ht="12.75" customHeight="1" x14ac:dyDescent="0.2">
      <c r="C752" s="27"/>
      <c r="D752" s="27"/>
      <c r="E752" s="27"/>
      <c r="F752" s="27"/>
      <c r="G752" s="27"/>
      <c r="H752" s="27"/>
      <c r="I752" s="27"/>
      <c r="J752" s="27"/>
      <c r="K752" s="27"/>
      <c r="L752" s="3"/>
    </row>
    <row r="753" spans="2:12" ht="12.75" customHeight="1" x14ac:dyDescent="0.2">
      <c r="C753" s="27"/>
      <c r="D753" s="27"/>
      <c r="E753" s="27"/>
      <c r="F753" s="27"/>
      <c r="G753" s="27"/>
      <c r="H753" s="27"/>
      <c r="I753" s="27"/>
      <c r="J753" s="27"/>
      <c r="K753" s="27"/>
      <c r="L753" s="3"/>
    </row>
    <row r="754" spans="2:12" ht="38.25" customHeight="1" x14ac:dyDescent="0.2">
      <c r="C754" s="27"/>
      <c r="D754" s="27"/>
      <c r="E754" s="27"/>
      <c r="F754" s="27"/>
      <c r="G754" s="27"/>
      <c r="H754" s="27"/>
      <c r="I754" s="27"/>
      <c r="J754" s="27"/>
      <c r="K754" s="27"/>
      <c r="L754" s="3"/>
    </row>
    <row r="755" spans="2:12" ht="12.75" customHeight="1" x14ac:dyDescent="0.2">
      <c r="I755" s="14">
        <v>240</v>
      </c>
      <c r="J755" s="14">
        <v>0</v>
      </c>
      <c r="K755" s="14">
        <f>IF(I755 * J755&gt;0,TRUNC(I755 * J755+0.005,2),TRUNC(I755 * J755-0.005,2))</f>
        <v>0</v>
      </c>
    </row>
    <row r="758" spans="2:12" ht="12.75" customHeight="1" x14ac:dyDescent="0.2">
      <c r="B758" s="2" t="s">
        <v>146</v>
      </c>
      <c r="C758" s="26" t="s">
        <v>389</v>
      </c>
      <c r="D758" s="26"/>
      <c r="E758" s="26"/>
      <c r="F758" s="26"/>
      <c r="G758" s="26"/>
      <c r="H758" s="26"/>
      <c r="I758" s="26"/>
      <c r="J758" s="26"/>
      <c r="K758" s="26"/>
      <c r="L758" s="2"/>
    </row>
    <row r="759" spans="2:12" ht="12.75" customHeight="1" x14ac:dyDescent="0.2">
      <c r="B759" s="1" t="s">
        <v>147</v>
      </c>
      <c r="C759" s="27" t="s">
        <v>148</v>
      </c>
      <c r="D759" s="27"/>
      <c r="E759" s="27"/>
      <c r="F759" s="27"/>
      <c r="G759" s="27"/>
      <c r="H759" s="27"/>
      <c r="I759" s="27"/>
      <c r="J759" s="27"/>
      <c r="K759" s="27"/>
      <c r="L759" s="3"/>
    </row>
    <row r="760" spans="2:12" ht="12.75" customHeight="1" x14ac:dyDescent="0.2">
      <c r="C760" s="27"/>
      <c r="D760" s="27"/>
      <c r="E760" s="27"/>
      <c r="F760" s="27"/>
      <c r="G760" s="27"/>
      <c r="H760" s="27"/>
      <c r="I760" s="27"/>
      <c r="J760" s="27"/>
      <c r="K760" s="27"/>
      <c r="L760" s="3"/>
    </row>
    <row r="761" spans="2:12" ht="12.75" customHeight="1" x14ac:dyDescent="0.2">
      <c r="C761" s="27"/>
      <c r="D761" s="27"/>
      <c r="E761" s="27"/>
      <c r="F761" s="27"/>
      <c r="G761" s="27"/>
      <c r="H761" s="27"/>
      <c r="I761" s="27"/>
      <c r="J761" s="27"/>
      <c r="K761" s="27"/>
      <c r="L761" s="3"/>
    </row>
    <row r="762" spans="2:12" ht="12.75" customHeight="1" x14ac:dyDescent="0.2">
      <c r="C762" s="27"/>
      <c r="D762" s="27"/>
      <c r="E762" s="27"/>
      <c r="F762" s="27"/>
      <c r="G762" s="27"/>
      <c r="H762" s="27"/>
      <c r="I762" s="27"/>
      <c r="J762" s="27"/>
      <c r="K762" s="27"/>
      <c r="L762" s="3"/>
    </row>
    <row r="763" spans="2:12" ht="12.75" customHeight="1" x14ac:dyDescent="0.2">
      <c r="C763" s="27"/>
      <c r="D763" s="27"/>
      <c r="E763" s="27"/>
      <c r="F763" s="27"/>
      <c r="G763" s="27"/>
      <c r="H763" s="27"/>
      <c r="I763" s="27"/>
      <c r="J763" s="27"/>
      <c r="K763" s="27"/>
      <c r="L763" s="3"/>
    </row>
    <row r="764" spans="2:12" ht="12.75" customHeight="1" x14ac:dyDescent="0.2">
      <c r="C764" s="27"/>
      <c r="D764" s="27"/>
      <c r="E764" s="27"/>
      <c r="F764" s="27"/>
      <c r="G764" s="27"/>
      <c r="H764" s="27"/>
      <c r="I764" s="27"/>
      <c r="J764" s="27"/>
      <c r="K764" s="27"/>
      <c r="L764" s="3"/>
    </row>
    <row r="765" spans="2:12" ht="12.75" customHeight="1" x14ac:dyDescent="0.2">
      <c r="C765" s="27"/>
      <c r="D765" s="27"/>
      <c r="E765" s="27"/>
      <c r="F765" s="27"/>
      <c r="G765" s="27"/>
      <c r="H765" s="27"/>
      <c r="I765" s="27"/>
      <c r="J765" s="27"/>
      <c r="K765" s="27"/>
      <c r="L765" s="3"/>
    </row>
    <row r="766" spans="2:12" ht="12.75" customHeight="1" x14ac:dyDescent="0.2">
      <c r="C766" s="27"/>
      <c r="D766" s="27"/>
      <c r="E766" s="27"/>
      <c r="F766" s="27"/>
      <c r="G766" s="27"/>
      <c r="H766" s="27"/>
      <c r="I766" s="27"/>
      <c r="J766" s="27"/>
      <c r="K766" s="27"/>
      <c r="L766" s="3"/>
    </row>
    <row r="767" spans="2:12" ht="12.75" customHeight="1" x14ac:dyDescent="0.2">
      <c r="C767" s="27"/>
      <c r="D767" s="27"/>
      <c r="E767" s="27"/>
      <c r="F767" s="27"/>
      <c r="G767" s="27"/>
      <c r="H767" s="27"/>
      <c r="I767" s="27"/>
      <c r="J767" s="27"/>
      <c r="K767" s="27"/>
      <c r="L767" s="3"/>
    </row>
    <row r="768" spans="2:12" ht="12.75" customHeight="1" x14ac:dyDescent="0.2">
      <c r="C768" s="27"/>
      <c r="D768" s="27"/>
      <c r="E768" s="27"/>
      <c r="F768" s="27"/>
      <c r="G768" s="27"/>
      <c r="H768" s="27"/>
      <c r="I768" s="27"/>
      <c r="J768" s="27"/>
      <c r="K768" s="27"/>
      <c r="L768" s="3"/>
    </row>
    <row r="769" spans="2:12" ht="12.75" customHeight="1" x14ac:dyDescent="0.2">
      <c r="C769" s="27"/>
      <c r="D769" s="27"/>
      <c r="E769" s="27"/>
      <c r="F769" s="27"/>
      <c r="G769" s="27"/>
      <c r="H769" s="27"/>
      <c r="I769" s="27"/>
      <c r="J769" s="27"/>
      <c r="K769" s="27"/>
      <c r="L769" s="3"/>
    </row>
    <row r="770" spans="2:12" ht="12.75" customHeight="1" x14ac:dyDescent="0.2">
      <c r="C770" s="27"/>
      <c r="D770" s="27"/>
      <c r="E770" s="27"/>
      <c r="F770" s="27"/>
      <c r="G770" s="27"/>
      <c r="H770" s="27"/>
      <c r="I770" s="27"/>
      <c r="J770" s="27"/>
      <c r="K770" s="27"/>
      <c r="L770" s="3"/>
    </row>
    <row r="771" spans="2:12" ht="12.75" customHeight="1" x14ac:dyDescent="0.2">
      <c r="C771" s="27"/>
      <c r="D771" s="27"/>
      <c r="E771" s="27"/>
      <c r="F771" s="27"/>
      <c r="G771" s="27"/>
      <c r="H771" s="27"/>
      <c r="I771" s="27"/>
      <c r="J771" s="27"/>
      <c r="K771" s="27"/>
      <c r="L771" s="3"/>
    </row>
    <row r="772" spans="2:12" ht="12.75" customHeight="1" x14ac:dyDescent="0.2">
      <c r="C772" s="27"/>
      <c r="D772" s="27"/>
      <c r="E772" s="27"/>
      <c r="F772" s="27"/>
      <c r="G772" s="27"/>
      <c r="H772" s="27"/>
      <c r="I772" s="27"/>
      <c r="J772" s="27"/>
      <c r="K772" s="27"/>
      <c r="L772" s="3"/>
    </row>
    <row r="773" spans="2:12" ht="12.75" customHeight="1" x14ac:dyDescent="0.2">
      <c r="I773" s="14">
        <v>490</v>
      </c>
      <c r="J773" s="14">
        <v>0</v>
      </c>
      <c r="K773" s="14">
        <f>IF(I773 * J773&gt;0,TRUNC(I773 * J773+0.005,2),TRUNC(I773 * J773-0.005,2))</f>
        <v>0</v>
      </c>
    </row>
    <row r="776" spans="2:12" ht="12.75" customHeight="1" x14ac:dyDescent="0.2">
      <c r="B776" s="2" t="s">
        <v>149</v>
      </c>
      <c r="C776" s="26" t="s">
        <v>390</v>
      </c>
      <c r="D776" s="26"/>
      <c r="E776" s="26"/>
      <c r="F776" s="26"/>
      <c r="G776" s="26"/>
      <c r="H776" s="26"/>
      <c r="I776" s="26"/>
      <c r="J776" s="26"/>
      <c r="K776" s="26"/>
      <c r="L776" s="2"/>
    </row>
    <row r="777" spans="2:12" ht="12.75" customHeight="1" x14ac:dyDescent="0.2">
      <c r="B777" s="1" t="s">
        <v>150</v>
      </c>
      <c r="C777" s="27" t="s">
        <v>151</v>
      </c>
      <c r="D777" s="27"/>
      <c r="E777" s="27"/>
      <c r="F777" s="27"/>
      <c r="G777" s="27"/>
      <c r="H777" s="27"/>
      <c r="I777" s="27"/>
      <c r="J777" s="27"/>
      <c r="K777" s="27"/>
      <c r="L777" s="3"/>
    </row>
    <row r="778" spans="2:12" ht="12.75" customHeight="1" x14ac:dyDescent="0.2">
      <c r="C778" s="27"/>
      <c r="D778" s="27"/>
      <c r="E778" s="27"/>
      <c r="F778" s="27"/>
      <c r="G778" s="27"/>
      <c r="H778" s="27"/>
      <c r="I778" s="27"/>
      <c r="J778" s="27"/>
      <c r="K778" s="27"/>
      <c r="L778" s="3"/>
    </row>
    <row r="779" spans="2:12" ht="12.75" customHeight="1" x14ac:dyDescent="0.2">
      <c r="C779" s="27"/>
      <c r="D779" s="27"/>
      <c r="E779" s="27"/>
      <c r="F779" s="27"/>
      <c r="G779" s="27"/>
      <c r="H779" s="27"/>
      <c r="I779" s="27"/>
      <c r="J779" s="27"/>
      <c r="K779" s="27"/>
      <c r="L779" s="3"/>
    </row>
    <row r="780" spans="2:12" ht="12.75" customHeight="1" x14ac:dyDescent="0.2">
      <c r="C780" s="27"/>
      <c r="D780" s="27"/>
      <c r="E780" s="27"/>
      <c r="F780" s="27"/>
      <c r="G780" s="27"/>
      <c r="H780" s="27"/>
      <c r="I780" s="27"/>
      <c r="J780" s="27"/>
      <c r="K780" s="27"/>
      <c r="L780" s="3"/>
    </row>
    <row r="781" spans="2:12" ht="12.75" customHeight="1" x14ac:dyDescent="0.2">
      <c r="C781" s="27"/>
      <c r="D781" s="27"/>
      <c r="E781" s="27"/>
      <c r="F781" s="27"/>
      <c r="G781" s="27"/>
      <c r="H781" s="27"/>
      <c r="I781" s="27"/>
      <c r="J781" s="27"/>
      <c r="K781" s="27"/>
      <c r="L781" s="3"/>
    </row>
    <row r="782" spans="2:12" ht="12.75" customHeight="1" x14ac:dyDescent="0.2">
      <c r="C782" s="27"/>
      <c r="D782" s="27"/>
      <c r="E782" s="27"/>
      <c r="F782" s="27"/>
      <c r="G782" s="27"/>
      <c r="H782" s="27"/>
      <c r="I782" s="27"/>
      <c r="J782" s="27"/>
      <c r="K782" s="27"/>
      <c r="L782" s="3"/>
    </row>
    <row r="783" spans="2:12" ht="12.75" customHeight="1" x14ac:dyDescent="0.2">
      <c r="C783" s="27"/>
      <c r="D783" s="27"/>
      <c r="E783" s="27"/>
      <c r="F783" s="27"/>
      <c r="G783" s="27"/>
      <c r="H783" s="27"/>
      <c r="I783" s="27"/>
      <c r="J783" s="27"/>
      <c r="K783" s="27"/>
      <c r="L783" s="3"/>
    </row>
    <row r="784" spans="2:12" ht="12.75" customHeight="1" x14ac:dyDescent="0.2">
      <c r="C784" s="27"/>
      <c r="D784" s="27"/>
      <c r="E784" s="27"/>
      <c r="F784" s="27"/>
      <c r="G784" s="27"/>
      <c r="H784" s="27"/>
      <c r="I784" s="27"/>
      <c r="J784" s="27"/>
      <c r="K784" s="27"/>
      <c r="L784" s="3"/>
    </row>
    <row r="785" spans="2:12" ht="12.75" customHeight="1" x14ac:dyDescent="0.2">
      <c r="C785" s="27"/>
      <c r="D785" s="27"/>
      <c r="E785" s="27"/>
      <c r="F785" s="27"/>
      <c r="G785" s="27"/>
      <c r="H785" s="27"/>
      <c r="I785" s="27"/>
      <c r="J785" s="27"/>
      <c r="K785" s="27"/>
      <c r="L785" s="3"/>
    </row>
    <row r="786" spans="2:12" ht="12.75" customHeight="1" x14ac:dyDescent="0.2">
      <c r="C786" s="27"/>
      <c r="D786" s="27"/>
      <c r="E786" s="27"/>
      <c r="F786" s="27"/>
      <c r="G786" s="27"/>
      <c r="H786" s="27"/>
      <c r="I786" s="27"/>
      <c r="J786" s="27"/>
      <c r="K786" s="27"/>
      <c r="L786" s="3"/>
    </row>
    <row r="787" spans="2:12" ht="12.75" customHeight="1" x14ac:dyDescent="0.2">
      <c r="C787" s="27"/>
      <c r="D787" s="27"/>
      <c r="E787" s="27"/>
      <c r="F787" s="27"/>
      <c r="G787" s="27"/>
      <c r="H787" s="27"/>
      <c r="I787" s="27"/>
      <c r="J787" s="27"/>
      <c r="K787" s="27"/>
      <c r="L787" s="3"/>
    </row>
    <row r="788" spans="2:12" ht="12.75" customHeight="1" x14ac:dyDescent="0.2">
      <c r="C788" s="27"/>
      <c r="D788" s="27"/>
      <c r="E788" s="27"/>
      <c r="F788" s="27"/>
      <c r="G788" s="27"/>
      <c r="H788" s="27"/>
      <c r="I788" s="27"/>
      <c r="J788" s="27"/>
      <c r="K788" s="27"/>
      <c r="L788" s="3"/>
    </row>
    <row r="789" spans="2:12" ht="12.75" customHeight="1" x14ac:dyDescent="0.2">
      <c r="C789" s="27"/>
      <c r="D789" s="27"/>
      <c r="E789" s="27"/>
      <c r="F789" s="27"/>
      <c r="G789" s="27"/>
      <c r="H789" s="27"/>
      <c r="I789" s="27"/>
      <c r="J789" s="27"/>
      <c r="K789" s="27"/>
      <c r="L789" s="3"/>
    </row>
    <row r="790" spans="2:12" ht="12.75" customHeight="1" x14ac:dyDescent="0.2">
      <c r="C790" s="27"/>
      <c r="D790" s="27"/>
      <c r="E790" s="27"/>
      <c r="F790" s="27"/>
      <c r="G790" s="27"/>
      <c r="H790" s="27"/>
      <c r="I790" s="27"/>
      <c r="J790" s="27"/>
      <c r="K790" s="27"/>
      <c r="L790" s="3"/>
    </row>
    <row r="791" spans="2:12" ht="12.75" customHeight="1" x14ac:dyDescent="0.2">
      <c r="I791" s="14">
        <v>315</v>
      </c>
      <c r="J791" s="14">
        <v>0</v>
      </c>
      <c r="K791" s="14">
        <f>IF(I791 * J791&gt;0,TRUNC(I791 * J791+0.005,2),TRUNC(I791 * J791-0.005,2))</f>
        <v>0</v>
      </c>
    </row>
    <row r="794" spans="2:12" ht="12.75" customHeight="1" x14ac:dyDescent="0.2">
      <c r="B794" s="2" t="s">
        <v>152</v>
      </c>
      <c r="C794" s="26" t="s">
        <v>391</v>
      </c>
      <c r="D794" s="26"/>
      <c r="E794" s="26"/>
      <c r="F794" s="26"/>
      <c r="G794" s="26"/>
      <c r="H794" s="26"/>
      <c r="I794" s="26"/>
      <c r="J794" s="26"/>
      <c r="K794" s="26"/>
      <c r="L794" s="2"/>
    </row>
    <row r="795" spans="2:12" ht="12.75" customHeight="1" x14ac:dyDescent="0.2">
      <c r="B795" s="1" t="s">
        <v>153</v>
      </c>
      <c r="C795" s="27" t="s">
        <v>154</v>
      </c>
      <c r="D795" s="27"/>
      <c r="E795" s="27"/>
      <c r="F795" s="27"/>
      <c r="G795" s="27"/>
      <c r="H795" s="27"/>
      <c r="I795" s="27"/>
      <c r="J795" s="27"/>
      <c r="K795" s="27"/>
      <c r="L795" s="3"/>
    </row>
    <row r="796" spans="2:12" ht="12.75" customHeight="1" x14ac:dyDescent="0.2">
      <c r="C796" s="27"/>
      <c r="D796" s="27"/>
      <c r="E796" s="27"/>
      <c r="F796" s="27"/>
      <c r="G796" s="27"/>
      <c r="H796" s="27"/>
      <c r="I796" s="27"/>
      <c r="J796" s="27"/>
      <c r="K796" s="27"/>
      <c r="L796" s="3"/>
    </row>
    <row r="797" spans="2:12" ht="12.75" customHeight="1" x14ac:dyDescent="0.2">
      <c r="C797" s="27"/>
      <c r="D797" s="27"/>
      <c r="E797" s="27"/>
      <c r="F797" s="27"/>
      <c r="G797" s="27"/>
      <c r="H797" s="27"/>
      <c r="I797" s="27"/>
      <c r="J797" s="27"/>
      <c r="K797" s="27"/>
      <c r="L797" s="3"/>
    </row>
    <row r="798" spans="2:12" ht="12.75" customHeight="1" x14ac:dyDescent="0.2">
      <c r="C798" s="27"/>
      <c r="D798" s="27"/>
      <c r="E798" s="27"/>
      <c r="F798" s="27"/>
      <c r="G798" s="27"/>
      <c r="H798" s="27"/>
      <c r="I798" s="27"/>
      <c r="J798" s="27"/>
      <c r="K798" s="27"/>
      <c r="L798" s="3"/>
    </row>
    <row r="799" spans="2:12" ht="12.75" customHeight="1" x14ac:dyDescent="0.2">
      <c r="C799" s="27"/>
      <c r="D799" s="27"/>
      <c r="E799" s="27"/>
      <c r="F799" s="27"/>
      <c r="G799" s="27"/>
      <c r="H799" s="27"/>
      <c r="I799" s="27"/>
      <c r="J799" s="27"/>
      <c r="K799" s="27"/>
      <c r="L799" s="3"/>
    </row>
    <row r="800" spans="2:12" ht="12.75" customHeight="1" x14ac:dyDescent="0.2">
      <c r="C800" s="27"/>
      <c r="D800" s="27"/>
      <c r="E800" s="27"/>
      <c r="F800" s="27"/>
      <c r="G800" s="27"/>
      <c r="H800" s="27"/>
      <c r="I800" s="27"/>
      <c r="J800" s="27"/>
      <c r="K800" s="27"/>
      <c r="L800" s="3"/>
    </row>
    <row r="801" spans="2:12" ht="12.75" customHeight="1" x14ac:dyDescent="0.2">
      <c r="C801" s="27"/>
      <c r="D801" s="27"/>
      <c r="E801" s="27"/>
      <c r="F801" s="27"/>
      <c r="G801" s="27"/>
      <c r="H801" s="27"/>
      <c r="I801" s="27"/>
      <c r="J801" s="27"/>
      <c r="K801" s="27"/>
      <c r="L801" s="3"/>
    </row>
    <row r="802" spans="2:12" ht="12.75" customHeight="1" x14ac:dyDescent="0.2">
      <c r="C802" s="27"/>
      <c r="D802" s="27"/>
      <c r="E802" s="27"/>
      <c r="F802" s="27"/>
      <c r="G802" s="27"/>
      <c r="H802" s="27"/>
      <c r="I802" s="27"/>
      <c r="J802" s="27"/>
      <c r="K802" s="27"/>
      <c r="L802" s="3"/>
    </row>
    <row r="803" spans="2:12" ht="12.75" customHeight="1" x14ac:dyDescent="0.2">
      <c r="C803" s="27"/>
      <c r="D803" s="27"/>
      <c r="E803" s="27"/>
      <c r="F803" s="27"/>
      <c r="G803" s="27"/>
      <c r="H803" s="27"/>
      <c r="I803" s="27"/>
      <c r="J803" s="27"/>
      <c r="K803" s="27"/>
      <c r="L803" s="3"/>
    </row>
    <row r="804" spans="2:12" ht="12.75" customHeight="1" x14ac:dyDescent="0.2">
      <c r="C804" s="27"/>
      <c r="D804" s="27"/>
      <c r="E804" s="27"/>
      <c r="F804" s="27"/>
      <c r="G804" s="27"/>
      <c r="H804" s="27"/>
      <c r="I804" s="27"/>
      <c r="J804" s="27"/>
      <c r="K804" s="27"/>
      <c r="L804" s="3"/>
    </row>
    <row r="805" spans="2:12" ht="12.75" customHeight="1" x14ac:dyDescent="0.2">
      <c r="C805" s="27"/>
      <c r="D805" s="27"/>
      <c r="E805" s="27"/>
      <c r="F805" s="27"/>
      <c r="G805" s="27"/>
      <c r="H805" s="27"/>
      <c r="I805" s="27"/>
      <c r="J805" s="27"/>
      <c r="K805" s="27"/>
      <c r="L805" s="3"/>
    </row>
    <row r="806" spans="2:12" ht="12.75" customHeight="1" x14ac:dyDescent="0.2">
      <c r="C806" s="27"/>
      <c r="D806" s="27"/>
      <c r="E806" s="27"/>
      <c r="F806" s="27"/>
      <c r="G806" s="27"/>
      <c r="H806" s="27"/>
      <c r="I806" s="27"/>
      <c r="J806" s="27"/>
      <c r="K806" s="27"/>
      <c r="L806" s="3"/>
    </row>
    <row r="807" spans="2:12" ht="12.75" customHeight="1" x14ac:dyDescent="0.2">
      <c r="C807" s="27"/>
      <c r="D807" s="27"/>
      <c r="E807" s="27"/>
      <c r="F807" s="27"/>
      <c r="G807" s="27"/>
      <c r="H807" s="27"/>
      <c r="I807" s="27"/>
      <c r="J807" s="27"/>
      <c r="K807" s="27"/>
      <c r="L807" s="3"/>
    </row>
    <row r="808" spans="2:12" ht="12.75" customHeight="1" x14ac:dyDescent="0.2">
      <c r="C808" s="27"/>
      <c r="D808" s="27"/>
      <c r="E808" s="27"/>
      <c r="F808" s="27"/>
      <c r="G808" s="27"/>
      <c r="H808" s="27"/>
      <c r="I808" s="27"/>
      <c r="J808" s="27"/>
      <c r="K808" s="27"/>
      <c r="L808" s="3"/>
    </row>
    <row r="809" spans="2:12" ht="12.75" customHeight="1" x14ac:dyDescent="0.2">
      <c r="I809" s="14">
        <v>305</v>
      </c>
      <c r="J809" s="14">
        <v>0</v>
      </c>
      <c r="K809" s="14">
        <f>IF(I809 * J809&gt;0,TRUNC(I809 * J809+0.005,2),TRUNC(I809 * J809-0.005,2))</f>
        <v>0</v>
      </c>
    </row>
    <row r="812" spans="2:12" ht="12.75" customHeight="1" x14ac:dyDescent="0.2">
      <c r="B812" s="2" t="s">
        <v>155</v>
      </c>
      <c r="C812" s="26" t="s">
        <v>392</v>
      </c>
      <c r="D812" s="26"/>
      <c r="E812" s="26"/>
      <c r="F812" s="26"/>
      <c r="G812" s="26"/>
      <c r="H812" s="26"/>
      <c r="I812" s="26"/>
      <c r="J812" s="26"/>
      <c r="K812" s="26"/>
      <c r="L812" s="2"/>
    </row>
    <row r="813" spans="2:12" ht="12.75" customHeight="1" x14ac:dyDescent="0.2">
      <c r="B813" s="1" t="s">
        <v>156</v>
      </c>
      <c r="C813" s="27" t="s">
        <v>157</v>
      </c>
      <c r="D813" s="27"/>
      <c r="E813" s="27"/>
      <c r="F813" s="27"/>
      <c r="G813" s="27"/>
      <c r="H813" s="27"/>
      <c r="I813" s="27"/>
      <c r="J813" s="27"/>
      <c r="K813" s="27"/>
      <c r="L813" s="3"/>
    </row>
    <row r="814" spans="2:12" ht="12.75" customHeight="1" x14ac:dyDescent="0.2">
      <c r="C814" s="27"/>
      <c r="D814" s="27"/>
      <c r="E814" s="27"/>
      <c r="F814" s="27"/>
      <c r="G814" s="27"/>
      <c r="H814" s="27"/>
      <c r="I814" s="27"/>
      <c r="J814" s="27"/>
      <c r="K814" s="27"/>
      <c r="L814" s="3"/>
    </row>
    <row r="815" spans="2:12" ht="12.75" customHeight="1" x14ac:dyDescent="0.2">
      <c r="C815" s="27"/>
      <c r="D815" s="27"/>
      <c r="E815" s="27"/>
      <c r="F815" s="27"/>
      <c r="G815" s="27"/>
      <c r="H815" s="27"/>
      <c r="I815" s="27"/>
      <c r="J815" s="27"/>
      <c r="K815" s="27"/>
      <c r="L815" s="3"/>
    </row>
    <row r="816" spans="2:12" ht="12.75" customHeight="1" x14ac:dyDescent="0.2">
      <c r="C816" s="27"/>
      <c r="D816" s="27"/>
      <c r="E816" s="27"/>
      <c r="F816" s="27"/>
      <c r="G816" s="27"/>
      <c r="H816" s="27"/>
      <c r="I816" s="27"/>
      <c r="J816" s="27"/>
      <c r="K816" s="27"/>
      <c r="L816" s="3"/>
    </row>
    <row r="817" spans="2:12" ht="12.75" customHeight="1" x14ac:dyDescent="0.2">
      <c r="C817" s="27"/>
      <c r="D817" s="27"/>
      <c r="E817" s="27"/>
      <c r="F817" s="27"/>
      <c r="G817" s="27"/>
      <c r="H817" s="27"/>
      <c r="I817" s="27"/>
      <c r="J817" s="27"/>
      <c r="K817" s="27"/>
      <c r="L817" s="3"/>
    </row>
    <row r="818" spans="2:12" ht="12.75" customHeight="1" x14ac:dyDescent="0.2">
      <c r="C818" s="27"/>
      <c r="D818" s="27"/>
      <c r="E818" s="27"/>
      <c r="F818" s="27"/>
      <c r="G818" s="27"/>
      <c r="H818" s="27"/>
      <c r="I818" s="27"/>
      <c r="J818" s="27"/>
      <c r="K818" s="27"/>
      <c r="L818" s="3"/>
    </row>
    <row r="819" spans="2:12" ht="12.75" customHeight="1" x14ac:dyDescent="0.2">
      <c r="C819" s="27"/>
      <c r="D819" s="27"/>
      <c r="E819" s="27"/>
      <c r="F819" s="27"/>
      <c r="G819" s="27"/>
      <c r="H819" s="27"/>
      <c r="I819" s="27"/>
      <c r="J819" s="27"/>
      <c r="K819" s="27"/>
      <c r="L819" s="3"/>
    </row>
    <row r="820" spans="2:12" ht="12.75" customHeight="1" x14ac:dyDescent="0.2">
      <c r="C820" s="27"/>
      <c r="D820" s="27"/>
      <c r="E820" s="27"/>
      <c r="F820" s="27"/>
      <c r="G820" s="27"/>
      <c r="H820" s="27"/>
      <c r="I820" s="27"/>
      <c r="J820" s="27"/>
      <c r="K820" s="27"/>
      <c r="L820" s="3"/>
    </row>
    <row r="821" spans="2:12" ht="12.75" customHeight="1" x14ac:dyDescent="0.2">
      <c r="C821" s="27"/>
      <c r="D821" s="27"/>
      <c r="E821" s="27"/>
      <c r="F821" s="27"/>
      <c r="G821" s="27"/>
      <c r="H821" s="27"/>
      <c r="I821" s="27"/>
      <c r="J821" s="27"/>
      <c r="K821" s="27"/>
      <c r="L821" s="3"/>
    </row>
    <row r="822" spans="2:12" ht="12.75" customHeight="1" x14ac:dyDescent="0.2">
      <c r="C822" s="27"/>
      <c r="D822" s="27"/>
      <c r="E822" s="27"/>
      <c r="F822" s="27"/>
      <c r="G822" s="27"/>
      <c r="H822" s="27"/>
      <c r="I822" s="27"/>
      <c r="J822" s="27"/>
      <c r="K822" s="27"/>
      <c r="L822" s="3"/>
    </row>
    <row r="823" spans="2:12" ht="12.75" customHeight="1" x14ac:dyDescent="0.2">
      <c r="C823" s="27"/>
      <c r="D823" s="27"/>
      <c r="E823" s="27"/>
      <c r="F823" s="27"/>
      <c r="G823" s="27"/>
      <c r="H823" s="27"/>
      <c r="I823" s="27"/>
      <c r="J823" s="27"/>
      <c r="K823" s="27"/>
      <c r="L823" s="3"/>
    </row>
    <row r="824" spans="2:12" ht="12.75" customHeight="1" x14ac:dyDescent="0.2">
      <c r="C824" s="27"/>
      <c r="D824" s="27"/>
      <c r="E824" s="27"/>
      <c r="F824" s="27"/>
      <c r="G824" s="27"/>
      <c r="H824" s="27"/>
      <c r="I824" s="27"/>
      <c r="J824" s="27"/>
      <c r="K824" s="27"/>
      <c r="L824" s="3"/>
    </row>
    <row r="825" spans="2:12" ht="41.25" customHeight="1" x14ac:dyDescent="0.2">
      <c r="C825" s="27"/>
      <c r="D825" s="27"/>
      <c r="E825" s="27"/>
      <c r="F825" s="27"/>
      <c r="G825" s="27"/>
      <c r="H825" s="27"/>
      <c r="I825" s="27"/>
      <c r="J825" s="27"/>
      <c r="K825" s="27"/>
      <c r="L825" s="3"/>
    </row>
    <row r="826" spans="2:12" ht="12.75" customHeight="1" x14ac:dyDescent="0.2">
      <c r="I826" s="14">
        <v>140</v>
      </c>
      <c r="J826" s="14">
        <v>0</v>
      </c>
      <c r="K826" s="14">
        <f>IF(I826 * J826&gt;0,TRUNC(I826 * J826+0.005,2),TRUNC(I826 * J826-0.005,2))</f>
        <v>0</v>
      </c>
    </row>
    <row r="829" spans="2:12" ht="12.75" customHeight="1" x14ac:dyDescent="0.2">
      <c r="B829" s="2" t="s">
        <v>158</v>
      </c>
      <c r="C829" s="26" t="s">
        <v>393</v>
      </c>
      <c r="D829" s="26"/>
      <c r="E829" s="26"/>
      <c r="F829" s="26"/>
      <c r="G829" s="26"/>
      <c r="H829" s="26"/>
      <c r="I829" s="26"/>
      <c r="J829" s="26"/>
      <c r="K829" s="26"/>
      <c r="L829" s="2"/>
    </row>
    <row r="830" spans="2:12" ht="12.75" customHeight="1" x14ac:dyDescent="0.2">
      <c r="B830" s="1" t="s">
        <v>159</v>
      </c>
      <c r="C830" s="27" t="s">
        <v>160</v>
      </c>
      <c r="D830" s="27"/>
      <c r="E830" s="27"/>
      <c r="F830" s="27"/>
      <c r="G830" s="27"/>
      <c r="H830" s="27"/>
      <c r="I830" s="27"/>
      <c r="J830" s="27"/>
      <c r="K830" s="27"/>
      <c r="L830" s="3"/>
    </row>
    <row r="831" spans="2:12" ht="12.75" customHeight="1" x14ac:dyDescent="0.2">
      <c r="C831" s="27"/>
      <c r="D831" s="27"/>
      <c r="E831" s="27"/>
      <c r="F831" s="27"/>
      <c r="G831" s="27"/>
      <c r="H831" s="27"/>
      <c r="I831" s="27"/>
      <c r="J831" s="27"/>
      <c r="K831" s="27"/>
      <c r="L831" s="3"/>
    </row>
    <row r="832" spans="2:12" ht="12.75" customHeight="1" x14ac:dyDescent="0.2">
      <c r="C832" s="27"/>
      <c r="D832" s="27"/>
      <c r="E832" s="27"/>
      <c r="F832" s="27"/>
      <c r="G832" s="27"/>
      <c r="H832" s="27"/>
      <c r="I832" s="27"/>
      <c r="J832" s="27"/>
      <c r="K832" s="27"/>
      <c r="L832" s="3"/>
    </row>
    <row r="833" spans="2:12" ht="12.75" customHeight="1" x14ac:dyDescent="0.2">
      <c r="C833" s="27"/>
      <c r="D833" s="27"/>
      <c r="E833" s="27"/>
      <c r="F833" s="27"/>
      <c r="G833" s="27"/>
      <c r="H833" s="27"/>
      <c r="I833" s="27"/>
      <c r="J833" s="27"/>
      <c r="K833" s="27"/>
      <c r="L833" s="3"/>
    </row>
    <row r="834" spans="2:12" ht="12.75" customHeight="1" x14ac:dyDescent="0.2">
      <c r="C834" s="27"/>
      <c r="D834" s="27"/>
      <c r="E834" s="27"/>
      <c r="F834" s="27"/>
      <c r="G834" s="27"/>
      <c r="H834" s="27"/>
      <c r="I834" s="27"/>
      <c r="J834" s="27"/>
      <c r="K834" s="27"/>
      <c r="L834" s="3"/>
    </row>
    <row r="835" spans="2:12" ht="12.75" customHeight="1" x14ac:dyDescent="0.2">
      <c r="C835" s="27"/>
      <c r="D835" s="27"/>
      <c r="E835" s="27"/>
      <c r="F835" s="27"/>
      <c r="G835" s="27"/>
      <c r="H835" s="27"/>
      <c r="I835" s="27"/>
      <c r="J835" s="27"/>
      <c r="K835" s="27"/>
      <c r="L835" s="3"/>
    </row>
    <row r="836" spans="2:12" ht="12.75" customHeight="1" x14ac:dyDescent="0.2">
      <c r="C836" s="27"/>
      <c r="D836" s="27"/>
      <c r="E836" s="27"/>
      <c r="F836" s="27"/>
      <c r="G836" s="27"/>
      <c r="H836" s="27"/>
      <c r="I836" s="27"/>
      <c r="J836" s="27"/>
      <c r="K836" s="27"/>
      <c r="L836" s="3"/>
    </row>
    <row r="837" spans="2:12" ht="12.75" customHeight="1" x14ac:dyDescent="0.2">
      <c r="C837" s="27"/>
      <c r="D837" s="27"/>
      <c r="E837" s="27"/>
      <c r="F837" s="27"/>
      <c r="G837" s="27"/>
      <c r="H837" s="27"/>
      <c r="I837" s="27"/>
      <c r="J837" s="27"/>
      <c r="K837" s="27"/>
      <c r="L837" s="3"/>
    </row>
    <row r="838" spans="2:12" ht="12.75" customHeight="1" x14ac:dyDescent="0.2">
      <c r="C838" s="27"/>
      <c r="D838" s="27"/>
      <c r="E838" s="27"/>
      <c r="F838" s="27"/>
      <c r="G838" s="27"/>
      <c r="H838" s="27"/>
      <c r="I838" s="27"/>
      <c r="J838" s="27"/>
      <c r="K838" s="27"/>
      <c r="L838" s="3"/>
    </row>
    <row r="839" spans="2:12" ht="12.75" customHeight="1" x14ac:dyDescent="0.2">
      <c r="C839" s="27"/>
      <c r="D839" s="27"/>
      <c r="E839" s="27"/>
      <c r="F839" s="27"/>
      <c r="G839" s="27"/>
      <c r="H839" s="27"/>
      <c r="I839" s="27"/>
      <c r="J839" s="27"/>
      <c r="K839" s="27"/>
      <c r="L839" s="3"/>
    </row>
    <row r="840" spans="2:12" ht="12.75" customHeight="1" x14ac:dyDescent="0.2">
      <c r="C840" s="27"/>
      <c r="D840" s="27"/>
      <c r="E840" s="27"/>
      <c r="F840" s="27"/>
      <c r="G840" s="27"/>
      <c r="H840" s="27"/>
      <c r="I840" s="27"/>
      <c r="J840" s="27"/>
      <c r="K840" s="27"/>
      <c r="L840" s="3"/>
    </row>
    <row r="841" spans="2:12" ht="12.75" customHeight="1" x14ac:dyDescent="0.2">
      <c r="C841" s="27"/>
      <c r="D841" s="27"/>
      <c r="E841" s="27"/>
      <c r="F841" s="27"/>
      <c r="G841" s="27"/>
      <c r="H841" s="27"/>
      <c r="I841" s="27"/>
      <c r="J841" s="27"/>
      <c r="K841" s="27"/>
      <c r="L841" s="3"/>
    </row>
    <row r="842" spans="2:12" ht="12.75" customHeight="1" x14ac:dyDescent="0.2">
      <c r="C842" s="27"/>
      <c r="D842" s="27"/>
      <c r="E842" s="27"/>
      <c r="F842" s="27"/>
      <c r="G842" s="27"/>
      <c r="H842" s="27"/>
      <c r="I842" s="27"/>
      <c r="J842" s="27"/>
      <c r="K842" s="27"/>
      <c r="L842" s="3"/>
    </row>
    <row r="843" spans="2:12" ht="12.75" customHeight="1" x14ac:dyDescent="0.2">
      <c r="C843" s="27"/>
      <c r="D843" s="27"/>
      <c r="E843" s="27"/>
      <c r="F843" s="27"/>
      <c r="G843" s="27"/>
      <c r="H843" s="27"/>
      <c r="I843" s="27"/>
      <c r="J843" s="27"/>
      <c r="K843" s="27"/>
      <c r="L843" s="3"/>
    </row>
    <row r="844" spans="2:12" ht="12.75" customHeight="1" x14ac:dyDescent="0.2">
      <c r="I844" s="14">
        <v>1800</v>
      </c>
      <c r="J844" s="14">
        <v>0</v>
      </c>
      <c r="K844" s="14">
        <f>IF(I844 * J844&gt;0,TRUNC(I844 * J844+0.005,2),TRUNC(I844 * J844-0.005,2))</f>
        <v>0</v>
      </c>
    </row>
    <row r="847" spans="2:12" ht="12.75" customHeight="1" x14ac:dyDescent="0.2">
      <c r="B847" s="2" t="s">
        <v>161</v>
      </c>
      <c r="C847" s="26" t="s">
        <v>394</v>
      </c>
      <c r="D847" s="26"/>
      <c r="E847" s="26"/>
      <c r="F847" s="26"/>
      <c r="G847" s="26"/>
      <c r="H847" s="26"/>
      <c r="I847" s="26"/>
      <c r="J847" s="26"/>
      <c r="K847" s="26"/>
      <c r="L847" s="2"/>
    </row>
    <row r="848" spans="2:12" ht="12.75" customHeight="1" x14ac:dyDescent="0.2">
      <c r="B848" s="1" t="s">
        <v>162</v>
      </c>
      <c r="C848" s="27" t="s">
        <v>163</v>
      </c>
      <c r="D848" s="27"/>
      <c r="E848" s="27"/>
      <c r="F848" s="27"/>
      <c r="G848" s="27"/>
      <c r="H848" s="27"/>
      <c r="I848" s="27"/>
      <c r="J848" s="27"/>
      <c r="K848" s="27"/>
      <c r="L848" s="3"/>
    </row>
    <row r="849" spans="2:12" ht="12.75" customHeight="1" x14ac:dyDescent="0.2">
      <c r="C849" s="27"/>
      <c r="D849" s="27"/>
      <c r="E849" s="27"/>
      <c r="F849" s="27"/>
      <c r="G849" s="27"/>
      <c r="H849" s="27"/>
      <c r="I849" s="27"/>
      <c r="J849" s="27"/>
      <c r="K849" s="27"/>
      <c r="L849" s="3"/>
    </row>
    <row r="850" spans="2:12" ht="12.75" customHeight="1" x14ac:dyDescent="0.2">
      <c r="C850" s="27"/>
      <c r="D850" s="27"/>
      <c r="E850" s="27"/>
      <c r="F850" s="27"/>
      <c r="G850" s="27"/>
      <c r="H850" s="27"/>
      <c r="I850" s="27"/>
      <c r="J850" s="27"/>
      <c r="K850" s="27"/>
      <c r="L850" s="3"/>
    </row>
    <row r="851" spans="2:12" ht="12.75" customHeight="1" x14ac:dyDescent="0.2">
      <c r="C851" s="27"/>
      <c r="D851" s="27"/>
      <c r="E851" s="27"/>
      <c r="F851" s="27"/>
      <c r="G851" s="27"/>
      <c r="H851" s="27"/>
      <c r="I851" s="27"/>
      <c r="J851" s="27"/>
      <c r="K851" s="27"/>
      <c r="L851" s="3"/>
    </row>
    <row r="852" spans="2:12" ht="12.75" customHeight="1" x14ac:dyDescent="0.2">
      <c r="C852" s="27"/>
      <c r="D852" s="27"/>
      <c r="E852" s="27"/>
      <c r="F852" s="27"/>
      <c r="G852" s="27"/>
      <c r="H852" s="27"/>
      <c r="I852" s="27"/>
      <c r="J852" s="27"/>
      <c r="K852" s="27"/>
      <c r="L852" s="3"/>
    </row>
    <row r="853" spans="2:12" ht="12.75" customHeight="1" x14ac:dyDescent="0.2">
      <c r="C853" s="27"/>
      <c r="D853" s="27"/>
      <c r="E853" s="27"/>
      <c r="F853" s="27"/>
      <c r="G853" s="27"/>
      <c r="H853" s="27"/>
      <c r="I853" s="27"/>
      <c r="J853" s="27"/>
      <c r="K853" s="27"/>
      <c r="L853" s="3"/>
    </row>
    <row r="854" spans="2:12" ht="12.75" customHeight="1" x14ac:dyDescent="0.2">
      <c r="C854" s="27"/>
      <c r="D854" s="27"/>
      <c r="E854" s="27"/>
      <c r="F854" s="27"/>
      <c r="G854" s="27"/>
      <c r="H854" s="27"/>
      <c r="I854" s="27"/>
      <c r="J854" s="27"/>
      <c r="K854" s="27"/>
      <c r="L854" s="3"/>
    </row>
    <row r="855" spans="2:12" ht="12.75" customHeight="1" x14ac:dyDescent="0.2">
      <c r="C855" s="27"/>
      <c r="D855" s="27"/>
      <c r="E855" s="27"/>
      <c r="F855" s="27"/>
      <c r="G855" s="27"/>
      <c r="H855" s="27"/>
      <c r="I855" s="27"/>
      <c r="J855" s="27"/>
      <c r="K855" s="27"/>
      <c r="L855" s="3"/>
    </row>
    <row r="856" spans="2:12" ht="12.75" customHeight="1" x14ac:dyDescent="0.2">
      <c r="C856" s="27"/>
      <c r="D856" s="27"/>
      <c r="E856" s="27"/>
      <c r="F856" s="27"/>
      <c r="G856" s="27"/>
      <c r="H856" s="27"/>
      <c r="I856" s="27"/>
      <c r="J856" s="27"/>
      <c r="K856" s="27"/>
      <c r="L856" s="3"/>
    </row>
    <row r="857" spans="2:12" ht="12.75" customHeight="1" x14ac:dyDescent="0.2">
      <c r="C857" s="27"/>
      <c r="D857" s="27"/>
      <c r="E857" s="27"/>
      <c r="F857" s="27"/>
      <c r="G857" s="27"/>
      <c r="H857" s="27"/>
      <c r="I857" s="27"/>
      <c r="J857" s="27"/>
      <c r="K857" s="27"/>
      <c r="L857" s="3"/>
    </row>
    <row r="858" spans="2:12" ht="12.75" customHeight="1" x14ac:dyDescent="0.2">
      <c r="I858" s="14">
        <v>70</v>
      </c>
      <c r="J858" s="14">
        <v>0</v>
      </c>
      <c r="K858" s="14">
        <f>IF(I858 * J858&gt;0,TRUNC(I858 * J858+0.005,2),TRUNC(I858 * J858-0.005,2))</f>
        <v>0</v>
      </c>
    </row>
    <row r="861" spans="2:12" ht="12.75" customHeight="1" x14ac:dyDescent="0.2">
      <c r="B861" s="2" t="s">
        <v>164</v>
      </c>
      <c r="C861" s="26" t="s">
        <v>395</v>
      </c>
      <c r="D861" s="26"/>
      <c r="E861" s="26"/>
      <c r="F861" s="26"/>
      <c r="G861" s="26"/>
      <c r="H861" s="26"/>
      <c r="I861" s="26"/>
      <c r="J861" s="26"/>
      <c r="K861" s="26"/>
      <c r="L861" s="2"/>
    </row>
    <row r="862" spans="2:12" ht="12.75" customHeight="1" x14ac:dyDescent="0.2">
      <c r="B862" s="2"/>
      <c r="C862" s="31" t="s">
        <v>476</v>
      </c>
      <c r="D862" s="31"/>
      <c r="E862" s="31"/>
      <c r="F862" s="31"/>
      <c r="G862" s="31"/>
      <c r="H862" s="31"/>
      <c r="I862" s="31"/>
      <c r="J862" s="31"/>
      <c r="K862" s="31"/>
      <c r="L862" s="2"/>
    </row>
    <row r="863" spans="2:12" ht="12.75" customHeight="1" x14ac:dyDescent="0.2">
      <c r="B863" s="1" t="s">
        <v>165</v>
      </c>
      <c r="C863" s="31"/>
      <c r="D863" s="31"/>
      <c r="E863" s="31"/>
      <c r="F863" s="31"/>
      <c r="G863" s="31"/>
      <c r="H863" s="31"/>
      <c r="I863" s="31"/>
      <c r="J863" s="31"/>
      <c r="K863" s="31"/>
    </row>
    <row r="864" spans="2:12" ht="12.75" customHeight="1" x14ac:dyDescent="0.2">
      <c r="C864" s="31"/>
      <c r="D864" s="31"/>
      <c r="E864" s="31"/>
      <c r="F864" s="31"/>
      <c r="G864" s="31"/>
      <c r="H864" s="31"/>
      <c r="I864" s="31"/>
      <c r="J864" s="31"/>
      <c r="K864" s="31"/>
    </row>
    <row r="865" spans="2:12" ht="75" customHeight="1" x14ac:dyDescent="0.2">
      <c r="C865" s="31"/>
      <c r="D865" s="31"/>
      <c r="E865" s="31"/>
      <c r="F865" s="31"/>
      <c r="G865" s="31"/>
      <c r="H865" s="31"/>
      <c r="I865" s="31"/>
      <c r="J865" s="31"/>
      <c r="K865" s="31"/>
    </row>
    <row r="867" spans="2:12" ht="12.75" customHeight="1" x14ac:dyDescent="0.2">
      <c r="I867" s="14">
        <v>30</v>
      </c>
      <c r="J867" s="14">
        <v>0</v>
      </c>
      <c r="K867" s="14">
        <f>IF(I867 * J867&gt;0,TRUNC(I867 * J867+0.005,2),TRUNC(I867 * J867-0.005,2))</f>
        <v>0</v>
      </c>
    </row>
    <row r="870" spans="2:12" ht="12.75" customHeight="1" x14ac:dyDescent="0.2">
      <c r="B870" s="2" t="s">
        <v>166</v>
      </c>
      <c r="C870" s="26" t="s">
        <v>396</v>
      </c>
      <c r="D870" s="26"/>
      <c r="E870" s="26"/>
      <c r="F870" s="26"/>
      <c r="G870" s="26"/>
      <c r="H870" s="26"/>
      <c r="I870" s="26"/>
      <c r="J870" s="26"/>
      <c r="K870" s="26"/>
      <c r="L870" s="2"/>
    </row>
    <row r="871" spans="2:12" ht="12.75" customHeight="1" x14ac:dyDescent="0.2">
      <c r="B871" s="1" t="s">
        <v>167</v>
      </c>
      <c r="C871" s="27" t="s">
        <v>168</v>
      </c>
      <c r="D871" s="27"/>
      <c r="E871" s="27"/>
      <c r="F871" s="27"/>
      <c r="G871" s="27"/>
      <c r="H871" s="27"/>
      <c r="I871" s="27"/>
      <c r="J871" s="27"/>
      <c r="K871" s="27"/>
      <c r="L871" s="3"/>
    </row>
    <row r="872" spans="2:12" ht="12.75" customHeight="1" x14ac:dyDescent="0.2">
      <c r="C872" s="27"/>
      <c r="D872" s="27"/>
      <c r="E872" s="27"/>
      <c r="F872" s="27"/>
      <c r="G872" s="27"/>
      <c r="H872" s="27"/>
      <c r="I872" s="27"/>
      <c r="J872" s="27"/>
      <c r="K872" s="27"/>
      <c r="L872" s="3"/>
    </row>
    <row r="873" spans="2:12" ht="12.75" customHeight="1" x14ac:dyDescent="0.2">
      <c r="C873" s="27"/>
      <c r="D873" s="27"/>
      <c r="E873" s="27"/>
      <c r="F873" s="27"/>
      <c r="G873" s="27"/>
      <c r="H873" s="27"/>
      <c r="I873" s="27"/>
      <c r="J873" s="27"/>
      <c r="K873" s="27"/>
      <c r="L873" s="3"/>
    </row>
    <row r="874" spans="2:12" ht="12.75" customHeight="1" x14ac:dyDescent="0.2">
      <c r="C874" s="27"/>
      <c r="D874" s="27"/>
      <c r="E874" s="27"/>
      <c r="F874" s="27"/>
      <c r="G874" s="27"/>
      <c r="H874" s="27"/>
      <c r="I874" s="27"/>
      <c r="J874" s="27"/>
      <c r="K874" s="27"/>
      <c r="L874" s="3"/>
    </row>
    <row r="875" spans="2:12" ht="12.75" customHeight="1" x14ac:dyDescent="0.2">
      <c r="C875" s="27"/>
      <c r="D875" s="27"/>
      <c r="E875" s="27"/>
      <c r="F875" s="27"/>
      <c r="G875" s="27"/>
      <c r="H875" s="27"/>
      <c r="I875" s="27"/>
      <c r="J875" s="27"/>
      <c r="K875" s="27"/>
      <c r="L875" s="3"/>
    </row>
    <row r="876" spans="2:12" ht="12.75" customHeight="1" x14ac:dyDescent="0.2">
      <c r="C876" s="27"/>
      <c r="D876" s="27"/>
      <c r="E876" s="27"/>
      <c r="F876" s="27"/>
      <c r="G876" s="27"/>
      <c r="H876" s="27"/>
      <c r="I876" s="27"/>
      <c r="J876" s="27"/>
      <c r="K876" s="27"/>
      <c r="L876" s="3"/>
    </row>
    <row r="877" spans="2:12" ht="12.75" customHeight="1" x14ac:dyDescent="0.2">
      <c r="C877" s="27"/>
      <c r="D877" s="27"/>
      <c r="E877" s="27"/>
      <c r="F877" s="27"/>
      <c r="G877" s="27"/>
      <c r="H877" s="27"/>
      <c r="I877" s="27"/>
      <c r="J877" s="27"/>
      <c r="K877" s="27"/>
      <c r="L877" s="3"/>
    </row>
    <row r="878" spans="2:12" ht="12.75" customHeight="1" x14ac:dyDescent="0.2">
      <c r="C878" s="27"/>
      <c r="D878" s="27"/>
      <c r="E878" s="27"/>
      <c r="F878" s="27"/>
      <c r="G878" s="27"/>
      <c r="H878" s="27"/>
      <c r="I878" s="27"/>
      <c r="J878" s="27"/>
      <c r="K878" s="27"/>
      <c r="L878" s="3"/>
    </row>
    <row r="879" spans="2:12" ht="12.75" customHeight="1" x14ac:dyDescent="0.2">
      <c r="C879" s="27"/>
      <c r="D879" s="27"/>
      <c r="E879" s="27"/>
      <c r="F879" s="27"/>
      <c r="G879" s="27"/>
      <c r="H879" s="27"/>
      <c r="I879" s="27"/>
      <c r="J879" s="27"/>
      <c r="K879" s="27"/>
      <c r="L879" s="3"/>
    </row>
    <row r="880" spans="2:12" ht="12.75" customHeight="1" x14ac:dyDescent="0.2">
      <c r="C880" s="27"/>
      <c r="D880" s="27"/>
      <c r="E880" s="27"/>
      <c r="F880" s="27"/>
      <c r="G880" s="27"/>
      <c r="H880" s="27"/>
      <c r="I880" s="27"/>
      <c r="J880" s="27"/>
      <c r="K880" s="27"/>
      <c r="L880" s="3"/>
    </row>
    <row r="881" spans="2:12" ht="12.75" customHeight="1" x14ac:dyDescent="0.2">
      <c r="I881" s="14">
        <v>80</v>
      </c>
      <c r="J881" s="14">
        <v>0</v>
      </c>
      <c r="K881" s="14">
        <f>IF(I881 * J881&gt;0,TRUNC(I881 * J881+0.005,2),TRUNC(I881 * J881-0.005,2))</f>
        <v>0</v>
      </c>
    </row>
    <row r="884" spans="2:12" ht="12.75" customHeight="1" x14ac:dyDescent="0.2">
      <c r="B884" s="2" t="s">
        <v>169</v>
      </c>
      <c r="C884" s="26" t="s">
        <v>397</v>
      </c>
      <c r="D884" s="26"/>
      <c r="E884" s="26"/>
      <c r="F884" s="26"/>
      <c r="G884" s="26"/>
      <c r="H884" s="26"/>
      <c r="I884" s="26"/>
      <c r="J884" s="26"/>
      <c r="K884" s="26"/>
      <c r="L884" s="2"/>
    </row>
    <row r="885" spans="2:12" ht="12.75" customHeight="1" x14ac:dyDescent="0.2">
      <c r="B885" s="1" t="s">
        <v>170</v>
      </c>
      <c r="C885" s="27" t="s">
        <v>171</v>
      </c>
      <c r="D885" s="27"/>
      <c r="E885" s="27"/>
      <c r="F885" s="27"/>
      <c r="G885" s="27"/>
      <c r="H885" s="27"/>
      <c r="I885" s="27"/>
      <c r="J885" s="27"/>
      <c r="K885" s="27"/>
      <c r="L885" s="3"/>
    </row>
    <row r="886" spans="2:12" ht="12.75" customHeight="1" x14ac:dyDescent="0.2">
      <c r="C886" s="27"/>
      <c r="D886" s="27"/>
      <c r="E886" s="27"/>
      <c r="F886" s="27"/>
      <c r="G886" s="27"/>
      <c r="H886" s="27"/>
      <c r="I886" s="27"/>
      <c r="J886" s="27"/>
      <c r="K886" s="27"/>
      <c r="L886" s="3"/>
    </row>
    <row r="887" spans="2:12" ht="12.75" customHeight="1" x14ac:dyDescent="0.2">
      <c r="C887" s="27"/>
      <c r="D887" s="27"/>
      <c r="E887" s="27"/>
      <c r="F887" s="27"/>
      <c r="G887" s="27"/>
      <c r="H887" s="27"/>
      <c r="I887" s="27"/>
      <c r="J887" s="27"/>
      <c r="K887" s="27"/>
      <c r="L887" s="3"/>
    </row>
    <row r="888" spans="2:12" ht="12.75" customHeight="1" x14ac:dyDescent="0.2">
      <c r="C888" s="27"/>
      <c r="D888" s="27"/>
      <c r="E888" s="27"/>
      <c r="F888" s="27"/>
      <c r="G888" s="27"/>
      <c r="H888" s="27"/>
      <c r="I888" s="27"/>
      <c r="J888" s="27"/>
      <c r="K888" s="27"/>
      <c r="L888" s="3"/>
    </row>
    <row r="889" spans="2:12" ht="12.75" customHeight="1" x14ac:dyDescent="0.2">
      <c r="C889" s="27"/>
      <c r="D889" s="27"/>
      <c r="E889" s="27"/>
      <c r="F889" s="27"/>
      <c r="G889" s="27"/>
      <c r="H889" s="27"/>
      <c r="I889" s="27"/>
      <c r="J889" s="27"/>
      <c r="K889" s="27"/>
      <c r="L889" s="3"/>
    </row>
    <row r="890" spans="2:12" ht="12.75" customHeight="1" x14ac:dyDescent="0.2">
      <c r="C890" s="27"/>
      <c r="D890" s="27"/>
      <c r="E890" s="27"/>
      <c r="F890" s="27"/>
      <c r="G890" s="27"/>
      <c r="H890" s="27"/>
      <c r="I890" s="27"/>
      <c r="J890" s="27"/>
      <c r="K890" s="27"/>
      <c r="L890" s="3"/>
    </row>
    <row r="891" spans="2:12" ht="12.75" customHeight="1" x14ac:dyDescent="0.2">
      <c r="C891" s="27"/>
      <c r="D891" s="27"/>
      <c r="E891" s="27"/>
      <c r="F891" s="27"/>
      <c r="G891" s="27"/>
      <c r="H891" s="27"/>
      <c r="I891" s="27"/>
      <c r="J891" s="27"/>
      <c r="K891" s="27"/>
      <c r="L891" s="3"/>
    </row>
    <row r="892" spans="2:12" ht="12.75" customHeight="1" x14ac:dyDescent="0.2">
      <c r="C892" s="27"/>
      <c r="D892" s="27"/>
      <c r="E892" s="27"/>
      <c r="F892" s="27"/>
      <c r="G892" s="27"/>
      <c r="H892" s="27"/>
      <c r="I892" s="27"/>
      <c r="J892" s="27"/>
      <c r="K892" s="27"/>
      <c r="L892" s="3"/>
    </row>
    <row r="893" spans="2:12" ht="12.75" customHeight="1" x14ac:dyDescent="0.2">
      <c r="C893" s="27"/>
      <c r="D893" s="27"/>
      <c r="E893" s="27"/>
      <c r="F893" s="27"/>
      <c r="G893" s="27"/>
      <c r="H893" s="27"/>
      <c r="I893" s="27"/>
      <c r="J893" s="27"/>
      <c r="K893" s="27"/>
      <c r="L893" s="3"/>
    </row>
    <row r="894" spans="2:12" ht="12.75" customHeight="1" x14ac:dyDescent="0.2">
      <c r="C894" s="27"/>
      <c r="D894" s="27"/>
      <c r="E894" s="27"/>
      <c r="F894" s="27"/>
      <c r="G894" s="27"/>
      <c r="H894" s="27"/>
      <c r="I894" s="27"/>
      <c r="J894" s="27"/>
      <c r="K894" s="27"/>
      <c r="L894" s="3"/>
    </row>
    <row r="895" spans="2:12" ht="12.75" customHeight="1" x14ac:dyDescent="0.2">
      <c r="I895" s="14">
        <v>169</v>
      </c>
      <c r="J895" s="14">
        <v>0</v>
      </c>
      <c r="K895" s="14">
        <f>IF(I895 * J895&gt;0,TRUNC(I895 * J895+0.005,2),TRUNC(I895 * J895-0.005,2))</f>
        <v>0</v>
      </c>
    </row>
    <row r="898" spans="2:12" ht="12.75" customHeight="1" x14ac:dyDescent="0.2">
      <c r="B898" s="2" t="s">
        <v>172</v>
      </c>
      <c r="C898" s="26" t="s">
        <v>398</v>
      </c>
      <c r="D898" s="26"/>
      <c r="E898" s="26"/>
      <c r="F898" s="26"/>
      <c r="G898" s="26"/>
      <c r="H898" s="26"/>
      <c r="I898" s="26"/>
      <c r="J898" s="26"/>
      <c r="K898" s="26"/>
      <c r="L898" s="2"/>
    </row>
    <row r="899" spans="2:12" ht="12.75" customHeight="1" x14ac:dyDescent="0.2">
      <c r="B899" s="1" t="s">
        <v>173</v>
      </c>
      <c r="C899" s="27" t="s">
        <v>174</v>
      </c>
      <c r="D899" s="27"/>
      <c r="E899" s="27"/>
      <c r="F899" s="27"/>
      <c r="G899" s="27"/>
      <c r="H899" s="27"/>
      <c r="I899" s="27"/>
      <c r="J899" s="27"/>
      <c r="K899" s="27"/>
      <c r="L899" s="3"/>
    </row>
    <row r="900" spans="2:12" ht="12.75" customHeight="1" x14ac:dyDescent="0.2">
      <c r="C900" s="27"/>
      <c r="D900" s="27"/>
      <c r="E900" s="27"/>
      <c r="F900" s="27"/>
      <c r="G900" s="27"/>
      <c r="H900" s="27"/>
      <c r="I900" s="27"/>
      <c r="J900" s="27"/>
      <c r="K900" s="27"/>
      <c r="L900" s="3"/>
    </row>
    <row r="901" spans="2:12" ht="12.75" customHeight="1" x14ac:dyDescent="0.2">
      <c r="C901" s="27"/>
      <c r="D901" s="27"/>
      <c r="E901" s="27"/>
      <c r="F901" s="27"/>
      <c r="G901" s="27"/>
      <c r="H901" s="27"/>
      <c r="I901" s="27"/>
      <c r="J901" s="27"/>
      <c r="K901" s="27"/>
      <c r="L901" s="3"/>
    </row>
    <row r="902" spans="2:12" ht="12.75" customHeight="1" x14ac:dyDescent="0.2">
      <c r="C902" s="27"/>
      <c r="D902" s="27"/>
      <c r="E902" s="27"/>
      <c r="F902" s="27"/>
      <c r="G902" s="27"/>
      <c r="H902" s="27"/>
      <c r="I902" s="27"/>
      <c r="J902" s="27"/>
      <c r="K902" s="27"/>
      <c r="L902" s="3"/>
    </row>
    <row r="903" spans="2:12" ht="12.75" customHeight="1" x14ac:dyDescent="0.2">
      <c r="C903" s="27"/>
      <c r="D903" s="27"/>
      <c r="E903" s="27"/>
      <c r="F903" s="27"/>
      <c r="G903" s="27"/>
      <c r="H903" s="27"/>
      <c r="I903" s="27"/>
      <c r="J903" s="27"/>
      <c r="K903" s="27"/>
      <c r="L903" s="3"/>
    </row>
    <row r="904" spans="2:12" ht="12.75" customHeight="1" x14ac:dyDescent="0.2">
      <c r="C904" s="27"/>
      <c r="D904" s="27"/>
      <c r="E904" s="27"/>
      <c r="F904" s="27"/>
      <c r="G904" s="27"/>
      <c r="H904" s="27"/>
      <c r="I904" s="27"/>
      <c r="J904" s="27"/>
      <c r="K904" s="27"/>
      <c r="L904" s="3"/>
    </row>
    <row r="905" spans="2:12" ht="12.75" customHeight="1" x14ac:dyDescent="0.2">
      <c r="C905" s="27"/>
      <c r="D905" s="27"/>
      <c r="E905" s="27"/>
      <c r="F905" s="27"/>
      <c r="G905" s="27"/>
      <c r="H905" s="27"/>
      <c r="I905" s="27"/>
      <c r="J905" s="27"/>
      <c r="K905" s="27"/>
      <c r="L905" s="3"/>
    </row>
    <row r="906" spans="2:12" ht="12.75" customHeight="1" x14ac:dyDescent="0.2">
      <c r="C906" s="27"/>
      <c r="D906" s="27"/>
      <c r="E906" s="27"/>
      <c r="F906" s="27"/>
      <c r="G906" s="27"/>
      <c r="H906" s="27"/>
      <c r="I906" s="27"/>
      <c r="J906" s="27"/>
      <c r="K906" s="27"/>
      <c r="L906" s="3"/>
    </row>
    <row r="907" spans="2:12" ht="12.75" customHeight="1" x14ac:dyDescent="0.2">
      <c r="C907" s="27"/>
      <c r="D907" s="27"/>
      <c r="E907" s="27"/>
      <c r="F907" s="27"/>
      <c r="G907" s="27"/>
      <c r="H907" s="27"/>
      <c r="I907" s="27"/>
      <c r="J907" s="27"/>
      <c r="K907" s="27"/>
      <c r="L907" s="3"/>
    </row>
    <row r="908" spans="2:12" ht="12.75" customHeight="1" x14ac:dyDescent="0.2">
      <c r="C908" s="27"/>
      <c r="D908" s="27"/>
      <c r="E908" s="27"/>
      <c r="F908" s="27"/>
      <c r="G908" s="27"/>
      <c r="H908" s="27"/>
      <c r="I908" s="27"/>
      <c r="J908" s="27"/>
      <c r="K908" s="27"/>
      <c r="L908" s="3"/>
    </row>
    <row r="909" spans="2:12" ht="12.75" customHeight="1" x14ac:dyDescent="0.2">
      <c r="I909" s="14">
        <v>182</v>
      </c>
      <c r="J909" s="14">
        <v>0</v>
      </c>
      <c r="K909" s="14">
        <f>IF(I909 * J909&gt;0,TRUNC(I909 * J909+0.005,2),TRUNC(I909 * J909-0.005,2))</f>
        <v>0</v>
      </c>
    </row>
    <row r="912" spans="2:12" ht="12.75" customHeight="1" x14ac:dyDescent="0.2">
      <c r="B912" s="2" t="s">
        <v>175</v>
      </c>
      <c r="C912" s="26" t="s">
        <v>399</v>
      </c>
      <c r="D912" s="26"/>
      <c r="E912" s="26"/>
      <c r="F912" s="26"/>
      <c r="G912" s="26"/>
      <c r="H912" s="26"/>
      <c r="I912" s="26"/>
      <c r="J912" s="26"/>
      <c r="K912" s="26"/>
      <c r="L912" s="2"/>
    </row>
    <row r="913" spans="2:12" ht="12.75" customHeight="1" x14ac:dyDescent="0.2">
      <c r="B913" s="1" t="s">
        <v>176</v>
      </c>
      <c r="C913" s="27" t="s">
        <v>177</v>
      </c>
      <c r="D913" s="27"/>
      <c r="E913" s="27"/>
      <c r="F913" s="27"/>
      <c r="G913" s="27"/>
      <c r="H913" s="27"/>
      <c r="I913" s="27"/>
      <c r="J913" s="27"/>
      <c r="K913" s="27"/>
      <c r="L913" s="3"/>
    </row>
    <row r="914" spans="2:12" ht="12.75" customHeight="1" x14ac:dyDescent="0.2">
      <c r="C914" s="27"/>
      <c r="D914" s="27"/>
      <c r="E914" s="27"/>
      <c r="F914" s="27"/>
      <c r="G914" s="27"/>
      <c r="H914" s="27"/>
      <c r="I914" s="27"/>
      <c r="J914" s="27"/>
      <c r="K914" s="27"/>
      <c r="L914" s="3"/>
    </row>
    <row r="915" spans="2:12" ht="12.75" customHeight="1" x14ac:dyDescent="0.2">
      <c r="C915" s="27"/>
      <c r="D915" s="27"/>
      <c r="E915" s="27"/>
      <c r="F915" s="27"/>
      <c r="G915" s="27"/>
      <c r="H915" s="27"/>
      <c r="I915" s="27"/>
      <c r="J915" s="27"/>
      <c r="K915" s="27"/>
      <c r="L915" s="3"/>
    </row>
    <row r="916" spans="2:12" ht="12.75" customHeight="1" x14ac:dyDescent="0.2">
      <c r="C916" s="27"/>
      <c r="D916" s="27"/>
      <c r="E916" s="27"/>
      <c r="F916" s="27"/>
      <c r="G916" s="27"/>
      <c r="H916" s="27"/>
      <c r="I916" s="27"/>
      <c r="J916" s="27"/>
      <c r="K916" s="27"/>
      <c r="L916" s="3"/>
    </row>
    <row r="917" spans="2:12" ht="12.75" customHeight="1" x14ac:dyDescent="0.2">
      <c r="C917" s="27"/>
      <c r="D917" s="27"/>
      <c r="E917" s="27"/>
      <c r="F917" s="27"/>
      <c r="G917" s="27"/>
      <c r="H917" s="27"/>
      <c r="I917" s="27"/>
      <c r="J917" s="27"/>
      <c r="K917" s="27"/>
      <c r="L917" s="3"/>
    </row>
    <row r="918" spans="2:12" ht="12.75" customHeight="1" x14ac:dyDescent="0.2">
      <c r="C918" s="27"/>
      <c r="D918" s="27"/>
      <c r="E918" s="27"/>
      <c r="F918" s="27"/>
      <c r="G918" s="27"/>
      <c r="H918" s="27"/>
      <c r="I918" s="27"/>
      <c r="J918" s="27"/>
      <c r="K918" s="27"/>
      <c r="L918" s="3"/>
    </row>
    <row r="919" spans="2:12" ht="12.75" customHeight="1" x14ac:dyDescent="0.2">
      <c r="C919" s="27"/>
      <c r="D919" s="27"/>
      <c r="E919" s="27"/>
      <c r="F919" s="27"/>
      <c r="G919" s="27"/>
      <c r="H919" s="27"/>
      <c r="I919" s="27"/>
      <c r="J919" s="27"/>
      <c r="K919" s="27"/>
      <c r="L919" s="3"/>
    </row>
    <row r="920" spans="2:12" ht="12.75" customHeight="1" x14ac:dyDescent="0.2">
      <c r="C920" s="27"/>
      <c r="D920" s="27"/>
      <c r="E920" s="27"/>
      <c r="F920" s="27"/>
      <c r="G920" s="27"/>
      <c r="H920" s="27"/>
      <c r="I920" s="27"/>
      <c r="J920" s="27"/>
      <c r="K920" s="27"/>
      <c r="L920" s="3"/>
    </row>
    <row r="921" spans="2:12" ht="12.75" customHeight="1" x14ac:dyDescent="0.2">
      <c r="I921" s="14">
        <v>186</v>
      </c>
      <c r="J921" s="14">
        <v>0</v>
      </c>
      <c r="K921" s="14">
        <f>IF(I921 * J921&gt;0,TRUNC(I921 * J921+0.005,2),TRUNC(I921 * J921-0.005,2))</f>
        <v>0</v>
      </c>
    </row>
    <row r="924" spans="2:12" ht="12.75" customHeight="1" x14ac:dyDescent="0.2">
      <c r="B924" s="2" t="s">
        <v>178</v>
      </c>
      <c r="C924" s="26" t="s">
        <v>400</v>
      </c>
      <c r="D924" s="26"/>
      <c r="E924" s="26"/>
      <c r="F924" s="26"/>
      <c r="G924" s="26"/>
      <c r="H924" s="26"/>
      <c r="I924" s="26"/>
      <c r="J924" s="26"/>
      <c r="K924" s="26"/>
      <c r="L924" s="2"/>
    </row>
    <row r="925" spans="2:12" ht="12.75" customHeight="1" x14ac:dyDescent="0.2">
      <c r="B925" s="1" t="s">
        <v>179</v>
      </c>
      <c r="C925" s="27" t="s">
        <v>180</v>
      </c>
      <c r="D925" s="27"/>
      <c r="E925" s="27"/>
      <c r="F925" s="27"/>
      <c r="G925" s="27"/>
      <c r="H925" s="27"/>
      <c r="I925" s="27"/>
      <c r="J925" s="27"/>
      <c r="K925" s="27"/>
      <c r="L925" s="3"/>
    </row>
    <row r="926" spans="2:12" ht="12.75" customHeight="1" x14ac:dyDescent="0.2">
      <c r="C926" s="27"/>
      <c r="D926" s="27"/>
      <c r="E926" s="27"/>
      <c r="F926" s="27"/>
      <c r="G926" s="27"/>
      <c r="H926" s="27"/>
      <c r="I926" s="27"/>
      <c r="J926" s="27"/>
      <c r="K926" s="27"/>
      <c r="L926" s="3"/>
    </row>
    <row r="927" spans="2:12" ht="12.75" customHeight="1" x14ac:dyDescent="0.2">
      <c r="C927" s="27"/>
      <c r="D927" s="27"/>
      <c r="E927" s="27"/>
      <c r="F927" s="27"/>
      <c r="G927" s="27"/>
      <c r="H927" s="27"/>
      <c r="I927" s="27"/>
      <c r="J927" s="27"/>
      <c r="K927" s="27"/>
      <c r="L927" s="3"/>
    </row>
    <row r="928" spans="2:12" ht="12.75" customHeight="1" x14ac:dyDescent="0.2">
      <c r="C928" s="27"/>
      <c r="D928" s="27"/>
      <c r="E928" s="27"/>
      <c r="F928" s="27"/>
      <c r="G928" s="27"/>
      <c r="H928" s="27"/>
      <c r="I928" s="27"/>
      <c r="J928" s="27"/>
      <c r="K928" s="27"/>
      <c r="L928" s="3"/>
    </row>
    <row r="929" spans="3:12" ht="12.75" customHeight="1" x14ac:dyDescent="0.2">
      <c r="C929" s="27"/>
      <c r="D929" s="27"/>
      <c r="E929" s="27"/>
      <c r="F929" s="27"/>
      <c r="G929" s="27"/>
      <c r="H929" s="27"/>
      <c r="I929" s="27"/>
      <c r="J929" s="27"/>
      <c r="K929" s="27"/>
      <c r="L929" s="3"/>
    </row>
    <row r="930" spans="3:12" ht="12.75" customHeight="1" x14ac:dyDescent="0.2">
      <c r="C930" s="27"/>
      <c r="D930" s="27"/>
      <c r="E930" s="27"/>
      <c r="F930" s="27"/>
      <c r="G930" s="27"/>
      <c r="H930" s="27"/>
      <c r="I930" s="27"/>
      <c r="J930" s="27"/>
      <c r="K930" s="27"/>
      <c r="L930" s="3"/>
    </row>
    <row r="931" spans="3:12" ht="12.75" customHeight="1" x14ac:dyDescent="0.2">
      <c r="C931" s="27"/>
      <c r="D931" s="27"/>
      <c r="E931" s="27"/>
      <c r="F931" s="27"/>
      <c r="G931" s="27"/>
      <c r="H931" s="27"/>
      <c r="I931" s="27"/>
      <c r="J931" s="27"/>
      <c r="K931" s="27"/>
      <c r="L931" s="3"/>
    </row>
    <row r="932" spans="3:12" ht="12.75" customHeight="1" x14ac:dyDescent="0.2">
      <c r="C932" s="27"/>
      <c r="D932" s="27"/>
      <c r="E932" s="27"/>
      <c r="F932" s="27"/>
      <c r="G932" s="27"/>
      <c r="H932" s="27"/>
      <c r="I932" s="27"/>
      <c r="J932" s="27"/>
      <c r="K932" s="27"/>
      <c r="L932" s="3"/>
    </row>
    <row r="933" spans="3:12" ht="12.75" customHeight="1" x14ac:dyDescent="0.2">
      <c r="C933" s="27"/>
      <c r="D933" s="27"/>
      <c r="E933" s="27"/>
      <c r="F933" s="27"/>
      <c r="G933" s="27"/>
      <c r="H933" s="27"/>
      <c r="I933" s="27"/>
      <c r="J933" s="27"/>
      <c r="K933" s="27"/>
      <c r="L933" s="3"/>
    </row>
    <row r="934" spans="3:12" ht="12.75" customHeight="1" x14ac:dyDescent="0.2">
      <c r="C934" s="27"/>
      <c r="D934" s="27"/>
      <c r="E934" s="27"/>
      <c r="F934" s="27"/>
      <c r="G934" s="27"/>
      <c r="H934" s="27"/>
      <c r="I934" s="27"/>
      <c r="J934" s="27"/>
      <c r="K934" s="27"/>
      <c r="L934" s="3"/>
    </row>
    <row r="935" spans="3:12" ht="12.75" customHeight="1" x14ac:dyDescent="0.2">
      <c r="C935" s="27"/>
      <c r="D935" s="27"/>
      <c r="E935" s="27"/>
      <c r="F935" s="27"/>
      <c r="G935" s="27"/>
      <c r="H935" s="27"/>
      <c r="I935" s="27"/>
      <c r="J935" s="27"/>
      <c r="K935" s="27"/>
      <c r="L935" s="3"/>
    </row>
    <row r="936" spans="3:12" ht="12.75" customHeight="1" x14ac:dyDescent="0.2">
      <c r="C936" s="27"/>
      <c r="D936" s="27"/>
      <c r="E936" s="27"/>
      <c r="F936" s="27"/>
      <c r="G936" s="27"/>
      <c r="H936" s="27"/>
      <c r="I936" s="27"/>
      <c r="J936" s="27"/>
      <c r="K936" s="27"/>
      <c r="L936" s="3"/>
    </row>
    <row r="937" spans="3:12" ht="12.75" customHeight="1" x14ac:dyDescent="0.2">
      <c r="C937" s="27"/>
      <c r="D937" s="27"/>
      <c r="E937" s="27"/>
      <c r="F937" s="27"/>
      <c r="G937" s="27"/>
      <c r="H937" s="27"/>
      <c r="I937" s="27"/>
      <c r="J937" s="27"/>
      <c r="K937" s="27"/>
      <c r="L937" s="3"/>
    </row>
    <row r="938" spans="3:12" ht="12.75" customHeight="1" x14ac:dyDescent="0.2">
      <c r="C938" s="27"/>
      <c r="D938" s="27"/>
      <c r="E938" s="27"/>
      <c r="F938" s="27"/>
      <c r="G938" s="27"/>
      <c r="H938" s="27"/>
      <c r="I938" s="27"/>
      <c r="J938" s="27"/>
      <c r="K938" s="27"/>
      <c r="L938" s="3"/>
    </row>
    <row r="939" spans="3:12" ht="12.75" customHeight="1" x14ac:dyDescent="0.2">
      <c r="I939" s="14">
        <v>80</v>
      </c>
      <c r="J939" s="14">
        <v>0</v>
      </c>
      <c r="K939" s="14">
        <f>IF(I939 * J939&gt;0,TRUNC(I939 * J939+0.005,2),TRUNC(I939 * J939-0.005,2))</f>
        <v>0</v>
      </c>
    </row>
    <row r="943" spans="3:12" ht="15.75" customHeight="1" thickBot="1" x14ac:dyDescent="0.25">
      <c r="C943" s="15" t="s">
        <v>181</v>
      </c>
      <c r="D943" s="15"/>
      <c r="E943" s="15"/>
      <c r="F943" s="15"/>
      <c r="G943" s="15"/>
      <c r="H943" s="15"/>
      <c r="I943" s="15"/>
      <c r="J943" s="16"/>
      <c r="K943" s="17">
        <f xml:space="preserve"> K707+ K723+ K739+ K755+ K773+ K791+ K809+ K826+ K844+ K858+ K867+ K881+ K895+ K909+ K921+ K939</f>
        <v>0</v>
      </c>
    </row>
    <row r="944" spans="3:12" ht="12.75" customHeight="1" thickTop="1" x14ac:dyDescent="0.2">
      <c r="C944" s="2"/>
      <c r="D944" s="2"/>
      <c r="E944" s="2"/>
      <c r="F944" s="2"/>
      <c r="G944" s="2"/>
      <c r="H944" s="2"/>
      <c r="I944" s="2"/>
      <c r="J944" s="2"/>
      <c r="K944" s="2"/>
      <c r="L944" s="5"/>
    </row>
    <row r="945" spans="2:12" ht="12.75" customHeight="1" x14ac:dyDescent="0.2">
      <c r="C945" s="4"/>
      <c r="D945" s="4"/>
      <c r="E945" s="4"/>
      <c r="F945" s="4"/>
      <c r="G945" s="4"/>
      <c r="H945" s="4"/>
      <c r="I945" s="4"/>
      <c r="J945" s="4"/>
      <c r="K945" s="4"/>
      <c r="L945" s="4"/>
    </row>
    <row r="948" spans="2:12" ht="16.5" customHeight="1" x14ac:dyDescent="0.2">
      <c r="B948" s="29" t="s">
        <v>182</v>
      </c>
      <c r="C948" s="29"/>
      <c r="D948" s="29"/>
      <c r="E948" s="29"/>
      <c r="F948" s="29"/>
      <c r="G948" s="29"/>
      <c r="H948" s="29"/>
      <c r="I948" s="29"/>
      <c r="J948" s="29"/>
      <c r="K948" s="29"/>
      <c r="L948" s="11"/>
    </row>
    <row r="951" spans="2:12" ht="12.75" customHeight="1" x14ac:dyDescent="0.2">
      <c r="B951" s="2" t="s">
        <v>183</v>
      </c>
      <c r="C951" s="26" t="s">
        <v>401</v>
      </c>
      <c r="D951" s="26"/>
      <c r="E951" s="26"/>
      <c r="F951" s="26"/>
      <c r="G951" s="26"/>
      <c r="H951" s="26"/>
      <c r="I951" s="26"/>
      <c r="J951" s="26"/>
      <c r="K951" s="26"/>
      <c r="L951" s="2"/>
    </row>
    <row r="952" spans="2:12" ht="12.75" customHeight="1" x14ac:dyDescent="0.2">
      <c r="B952" s="1" t="s">
        <v>184</v>
      </c>
      <c r="C952" s="27" t="s">
        <v>185</v>
      </c>
      <c r="D952" s="27"/>
      <c r="E952" s="27"/>
      <c r="F952" s="27"/>
      <c r="G952" s="27"/>
      <c r="H952" s="27"/>
      <c r="I952" s="27"/>
      <c r="J952" s="27"/>
      <c r="K952" s="27"/>
      <c r="L952" s="3"/>
    </row>
    <row r="953" spans="2:12" ht="12.75" customHeight="1" x14ac:dyDescent="0.2">
      <c r="C953" s="27"/>
      <c r="D953" s="27"/>
      <c r="E953" s="27"/>
      <c r="F953" s="27"/>
      <c r="G953" s="27"/>
      <c r="H953" s="27"/>
      <c r="I953" s="27"/>
      <c r="J953" s="27"/>
      <c r="K953" s="27"/>
      <c r="L953" s="3"/>
    </row>
    <row r="954" spans="2:12" ht="12.75" customHeight="1" x14ac:dyDescent="0.2">
      <c r="C954" s="27"/>
      <c r="D954" s="27"/>
      <c r="E954" s="27"/>
      <c r="F954" s="27"/>
      <c r="G954" s="27"/>
      <c r="H954" s="27"/>
      <c r="I954" s="27"/>
      <c r="J954" s="27"/>
      <c r="K954" s="27"/>
      <c r="L954" s="3"/>
    </row>
    <row r="955" spans="2:12" ht="12.75" customHeight="1" x14ac:dyDescent="0.2">
      <c r="C955" s="27"/>
      <c r="D955" s="27"/>
      <c r="E955" s="27"/>
      <c r="F955" s="27"/>
      <c r="G955" s="27"/>
      <c r="H955" s="27"/>
      <c r="I955" s="27"/>
      <c r="J955" s="27"/>
      <c r="K955" s="27"/>
      <c r="L955" s="3"/>
    </row>
    <row r="956" spans="2:12" ht="12.75" customHeight="1" x14ac:dyDescent="0.2">
      <c r="C956" s="27"/>
      <c r="D956" s="27"/>
      <c r="E956" s="27"/>
      <c r="F956" s="27"/>
      <c r="G956" s="27"/>
      <c r="H956" s="27"/>
      <c r="I956" s="27"/>
      <c r="J956" s="27"/>
      <c r="K956" s="27"/>
      <c r="L956" s="3"/>
    </row>
    <row r="957" spans="2:12" ht="12.75" customHeight="1" x14ac:dyDescent="0.2">
      <c r="C957" s="27"/>
      <c r="D957" s="27"/>
      <c r="E957" s="27"/>
      <c r="F957" s="27"/>
      <c r="G957" s="27"/>
      <c r="H957" s="27"/>
      <c r="I957" s="27"/>
      <c r="J957" s="27"/>
      <c r="K957" s="27"/>
      <c r="L957" s="3"/>
    </row>
    <row r="958" spans="2:12" ht="12.75" customHeight="1" x14ac:dyDescent="0.2">
      <c r="C958" s="27"/>
      <c r="D958" s="27"/>
      <c r="E958" s="27"/>
      <c r="F958" s="27"/>
      <c r="G958" s="27"/>
      <c r="H958" s="27"/>
      <c r="I958" s="27"/>
      <c r="J958" s="27"/>
      <c r="K958" s="27"/>
      <c r="L958" s="3"/>
    </row>
    <row r="959" spans="2:12" ht="12.75" customHeight="1" x14ac:dyDescent="0.2">
      <c r="C959" s="27"/>
      <c r="D959" s="27"/>
      <c r="E959" s="27"/>
      <c r="F959" s="27"/>
      <c r="G959" s="27"/>
      <c r="H959" s="27"/>
      <c r="I959" s="27"/>
      <c r="J959" s="27"/>
      <c r="K959" s="27"/>
      <c r="L959" s="3"/>
    </row>
    <row r="960" spans="2:12" ht="12.75" customHeight="1" x14ac:dyDescent="0.2">
      <c r="C960" s="27"/>
      <c r="D960" s="27"/>
      <c r="E960" s="27"/>
      <c r="F960" s="27"/>
      <c r="G960" s="27"/>
      <c r="H960" s="27"/>
      <c r="I960" s="27"/>
      <c r="J960" s="27"/>
      <c r="K960" s="27"/>
      <c r="L960" s="3"/>
    </row>
    <row r="961" spans="2:12" ht="12.75" customHeight="1" x14ac:dyDescent="0.2">
      <c r="C961" s="27"/>
      <c r="D961" s="27"/>
      <c r="E961" s="27"/>
      <c r="F961" s="27"/>
      <c r="G961" s="27"/>
      <c r="H961" s="27"/>
      <c r="I961" s="27"/>
      <c r="J961" s="27"/>
      <c r="K961" s="27"/>
      <c r="L961" s="3"/>
    </row>
    <row r="962" spans="2:12" ht="12.75" customHeight="1" x14ac:dyDescent="0.2">
      <c r="C962" s="27"/>
      <c r="D962" s="27"/>
      <c r="E962" s="27"/>
      <c r="F962" s="27"/>
      <c r="G962" s="27"/>
      <c r="H962" s="27"/>
      <c r="I962" s="27"/>
      <c r="J962" s="27"/>
      <c r="K962" s="27"/>
      <c r="L962" s="3"/>
    </row>
    <row r="963" spans="2:12" ht="12.75" customHeight="1" x14ac:dyDescent="0.2">
      <c r="C963" s="27"/>
      <c r="D963" s="27"/>
      <c r="E963" s="27"/>
      <c r="F963" s="27"/>
      <c r="G963" s="27"/>
      <c r="H963" s="27"/>
      <c r="I963" s="27"/>
      <c r="J963" s="27"/>
      <c r="K963" s="27"/>
      <c r="L963" s="3"/>
    </row>
    <row r="964" spans="2:12" ht="12.75" customHeight="1" x14ac:dyDescent="0.2">
      <c r="C964" s="27"/>
      <c r="D964" s="27"/>
      <c r="E964" s="27"/>
      <c r="F964" s="27"/>
      <c r="G964" s="27"/>
      <c r="H964" s="27"/>
      <c r="I964" s="27"/>
      <c r="J964" s="27"/>
      <c r="K964" s="27"/>
      <c r="L964" s="3"/>
    </row>
    <row r="965" spans="2:12" ht="12.75" customHeight="1" x14ac:dyDescent="0.2">
      <c r="C965" s="27"/>
      <c r="D965" s="27"/>
      <c r="E965" s="27"/>
      <c r="F965" s="27"/>
      <c r="G965" s="27"/>
      <c r="H965" s="27"/>
      <c r="I965" s="27"/>
      <c r="J965" s="27"/>
      <c r="K965" s="27"/>
      <c r="L965" s="3"/>
    </row>
    <row r="966" spans="2:12" ht="12.75" customHeight="1" x14ac:dyDescent="0.2">
      <c r="C966" s="27"/>
      <c r="D966" s="27"/>
      <c r="E966" s="27"/>
      <c r="F966" s="27"/>
      <c r="G966" s="27"/>
      <c r="H966" s="27"/>
      <c r="I966" s="27"/>
      <c r="J966" s="27"/>
      <c r="K966" s="27"/>
      <c r="L966" s="3"/>
    </row>
    <row r="967" spans="2:12" ht="12.75" customHeight="1" x14ac:dyDescent="0.2">
      <c r="C967" s="27"/>
      <c r="D967" s="27"/>
      <c r="E967" s="27"/>
      <c r="F967" s="27"/>
      <c r="G967" s="27"/>
      <c r="H967" s="27"/>
      <c r="I967" s="27"/>
      <c r="J967" s="27"/>
      <c r="K967" s="27"/>
      <c r="L967" s="3"/>
    </row>
    <row r="968" spans="2:12" ht="12.75" customHeight="1" x14ac:dyDescent="0.2">
      <c r="I968" s="14">
        <v>180</v>
      </c>
      <c r="J968" s="14">
        <v>0</v>
      </c>
      <c r="K968" s="14">
        <f>IF(I968 * J968&gt;0,TRUNC(I968 * J968+0.005,2),TRUNC(I968 * J968-0.005,2))</f>
        <v>0</v>
      </c>
    </row>
    <row r="971" spans="2:12" ht="12.75" customHeight="1" x14ac:dyDescent="0.2">
      <c r="B971" s="2" t="s">
        <v>186</v>
      </c>
      <c r="C971" s="26" t="s">
        <v>402</v>
      </c>
      <c r="D971" s="26"/>
      <c r="E971" s="26"/>
      <c r="F971" s="26"/>
      <c r="G971" s="26"/>
      <c r="H971" s="26"/>
      <c r="I971" s="26"/>
      <c r="J971" s="26"/>
      <c r="K971" s="26"/>
      <c r="L971" s="2"/>
    </row>
    <row r="972" spans="2:12" ht="12.75" customHeight="1" x14ac:dyDescent="0.2">
      <c r="B972" s="1" t="s">
        <v>187</v>
      </c>
      <c r="C972" s="27" t="s">
        <v>188</v>
      </c>
      <c r="D972" s="27"/>
      <c r="E972" s="27"/>
      <c r="F972" s="27"/>
      <c r="G972" s="27"/>
      <c r="H972" s="27"/>
      <c r="I972" s="27"/>
      <c r="J972" s="27"/>
      <c r="K972" s="27"/>
      <c r="L972" s="3"/>
    </row>
    <row r="973" spans="2:12" ht="12.75" customHeight="1" x14ac:dyDescent="0.2">
      <c r="C973" s="27"/>
      <c r="D973" s="27"/>
      <c r="E973" s="27"/>
      <c r="F973" s="27"/>
      <c r="G973" s="27"/>
      <c r="H973" s="27"/>
      <c r="I973" s="27"/>
      <c r="J973" s="27"/>
      <c r="K973" s="27"/>
      <c r="L973" s="3"/>
    </row>
    <row r="974" spans="2:12" ht="12.75" customHeight="1" x14ac:dyDescent="0.2">
      <c r="C974" s="27"/>
      <c r="D974" s="27"/>
      <c r="E974" s="27"/>
      <c r="F974" s="27"/>
      <c r="G974" s="27"/>
      <c r="H974" s="27"/>
      <c r="I974" s="27"/>
      <c r="J974" s="27"/>
      <c r="K974" s="27"/>
      <c r="L974" s="3"/>
    </row>
    <row r="975" spans="2:12" ht="12.75" customHeight="1" x14ac:dyDescent="0.2">
      <c r="C975" s="27"/>
      <c r="D975" s="27"/>
      <c r="E975" s="27"/>
      <c r="F975" s="27"/>
      <c r="G975" s="27"/>
      <c r="H975" s="27"/>
      <c r="I975" s="27"/>
      <c r="J975" s="27"/>
      <c r="K975" s="27"/>
      <c r="L975" s="3"/>
    </row>
    <row r="976" spans="2:12" ht="12.75" customHeight="1" x14ac:dyDescent="0.2">
      <c r="C976" s="27"/>
      <c r="D976" s="27"/>
      <c r="E976" s="27"/>
      <c r="F976" s="27"/>
      <c r="G976" s="27"/>
      <c r="H976" s="27"/>
      <c r="I976" s="27"/>
      <c r="J976" s="27"/>
      <c r="K976" s="27"/>
      <c r="L976" s="3"/>
    </row>
    <row r="977" spans="2:12" ht="12.75" customHeight="1" x14ac:dyDescent="0.2">
      <c r="C977" s="27"/>
      <c r="D977" s="27"/>
      <c r="E977" s="27"/>
      <c r="F977" s="27"/>
      <c r="G977" s="27"/>
      <c r="H977" s="27"/>
      <c r="I977" s="27"/>
      <c r="J977" s="27"/>
      <c r="K977" s="27"/>
      <c r="L977" s="3"/>
    </row>
    <row r="978" spans="2:12" ht="12.75" customHeight="1" x14ac:dyDescent="0.2">
      <c r="C978" s="27"/>
      <c r="D978" s="27"/>
      <c r="E978" s="27"/>
      <c r="F978" s="27"/>
      <c r="G978" s="27"/>
      <c r="H978" s="27"/>
      <c r="I978" s="27"/>
      <c r="J978" s="27"/>
      <c r="K978" s="27"/>
      <c r="L978" s="3"/>
    </row>
    <row r="979" spans="2:12" ht="12.75" customHeight="1" x14ac:dyDescent="0.2">
      <c r="C979" s="27"/>
      <c r="D979" s="27"/>
      <c r="E979" s="27"/>
      <c r="F979" s="27"/>
      <c r="G979" s="27"/>
      <c r="H979" s="27"/>
      <c r="I979" s="27"/>
      <c r="J979" s="27"/>
      <c r="K979" s="27"/>
      <c r="L979" s="3"/>
    </row>
    <row r="980" spans="2:12" ht="12.75" customHeight="1" x14ac:dyDescent="0.2">
      <c r="C980" s="27"/>
      <c r="D980" s="27"/>
      <c r="E980" s="27"/>
      <c r="F980" s="27"/>
      <c r="G980" s="27"/>
      <c r="H980" s="27"/>
      <c r="I980" s="27"/>
      <c r="J980" s="27"/>
      <c r="K980" s="27"/>
      <c r="L980" s="3"/>
    </row>
    <row r="981" spans="2:12" ht="12.75" customHeight="1" x14ac:dyDescent="0.2">
      <c r="C981" s="27"/>
      <c r="D981" s="27"/>
      <c r="E981" s="27"/>
      <c r="F981" s="27"/>
      <c r="G981" s="27"/>
      <c r="H981" s="27"/>
      <c r="I981" s="27"/>
      <c r="J981" s="27"/>
      <c r="K981" s="27"/>
      <c r="L981" s="3"/>
    </row>
    <row r="982" spans="2:12" ht="12.75" customHeight="1" x14ac:dyDescent="0.2">
      <c r="C982" s="27"/>
      <c r="D982" s="27"/>
      <c r="E982" s="27"/>
      <c r="F982" s="27"/>
      <c r="G982" s="27"/>
      <c r="H982" s="27"/>
      <c r="I982" s="27"/>
      <c r="J982" s="27"/>
      <c r="K982" s="27"/>
      <c r="L982" s="3"/>
    </row>
    <row r="983" spans="2:12" ht="12.75" customHeight="1" x14ac:dyDescent="0.2">
      <c r="C983" s="27"/>
      <c r="D983" s="27"/>
      <c r="E983" s="27"/>
      <c r="F983" s="27"/>
      <c r="G983" s="27"/>
      <c r="H983" s="27"/>
      <c r="I983" s="27"/>
      <c r="J983" s="27"/>
      <c r="K983" s="27"/>
      <c r="L983" s="3"/>
    </row>
    <row r="984" spans="2:12" ht="12.75" customHeight="1" x14ac:dyDescent="0.2">
      <c r="C984" s="27"/>
      <c r="D984" s="27"/>
      <c r="E984" s="27"/>
      <c r="F984" s="27"/>
      <c r="G984" s="27"/>
      <c r="H984" s="27"/>
      <c r="I984" s="27"/>
      <c r="J984" s="27"/>
      <c r="K984" s="27"/>
      <c r="L984" s="3"/>
    </row>
    <row r="985" spans="2:12" ht="12.75" customHeight="1" x14ac:dyDescent="0.2">
      <c r="C985" s="27"/>
      <c r="D985" s="27"/>
      <c r="E985" s="27"/>
      <c r="F985" s="27"/>
      <c r="G985" s="27"/>
      <c r="H985" s="27"/>
      <c r="I985" s="27"/>
      <c r="J985" s="27"/>
      <c r="K985" s="27"/>
      <c r="L985" s="3"/>
    </row>
    <row r="986" spans="2:12" ht="24" customHeight="1" x14ac:dyDescent="0.2">
      <c r="C986" s="27"/>
      <c r="D986" s="27"/>
      <c r="E986" s="27"/>
      <c r="F986" s="27"/>
      <c r="G986" s="27"/>
      <c r="H986" s="27"/>
      <c r="I986" s="27"/>
      <c r="J986" s="27"/>
      <c r="K986" s="27"/>
      <c r="L986" s="3"/>
    </row>
    <row r="987" spans="2:12" ht="12.75" customHeight="1" x14ac:dyDescent="0.2">
      <c r="I987" s="14">
        <v>88</v>
      </c>
      <c r="J987" s="14">
        <v>0</v>
      </c>
      <c r="K987" s="14">
        <f>IF(I987 * J987&gt;0,TRUNC(I987 * J987+0.005,2),TRUNC(I987 * J987-0.005,2))</f>
        <v>0</v>
      </c>
    </row>
    <row r="990" spans="2:12" ht="12.75" customHeight="1" x14ac:dyDescent="0.2">
      <c r="B990" s="2" t="s">
        <v>189</v>
      </c>
      <c r="C990" s="26" t="s">
        <v>403</v>
      </c>
      <c r="D990" s="26"/>
      <c r="E990" s="26"/>
      <c r="F990" s="26"/>
      <c r="G990" s="26"/>
      <c r="H990" s="26"/>
      <c r="I990" s="26"/>
      <c r="J990" s="26"/>
      <c r="K990" s="26"/>
      <c r="L990" s="2"/>
    </row>
    <row r="991" spans="2:12" ht="12.75" customHeight="1" x14ac:dyDescent="0.2">
      <c r="B991" s="1" t="s">
        <v>190</v>
      </c>
      <c r="C991" s="27" t="s">
        <v>191</v>
      </c>
      <c r="D991" s="27"/>
      <c r="E991" s="27"/>
      <c r="F991" s="27"/>
      <c r="G991" s="27"/>
      <c r="H991" s="27"/>
      <c r="I991" s="27"/>
      <c r="J991" s="27"/>
      <c r="K991" s="27"/>
      <c r="L991" s="3"/>
    </row>
    <row r="992" spans="2:12" ht="12.75" customHeight="1" x14ac:dyDescent="0.2">
      <c r="C992" s="27"/>
      <c r="D992" s="27"/>
      <c r="E992" s="27"/>
      <c r="F992" s="27"/>
      <c r="G992" s="27"/>
      <c r="H992" s="27"/>
      <c r="I992" s="27"/>
      <c r="J992" s="27"/>
      <c r="K992" s="27"/>
      <c r="L992" s="3"/>
    </row>
    <row r="993" spans="3:12" ht="12.75" customHeight="1" x14ac:dyDescent="0.2">
      <c r="C993" s="27"/>
      <c r="D993" s="27"/>
      <c r="E993" s="27"/>
      <c r="F993" s="27"/>
      <c r="G993" s="27"/>
      <c r="H993" s="27"/>
      <c r="I993" s="27"/>
      <c r="J993" s="27"/>
      <c r="K993" s="27"/>
      <c r="L993" s="3"/>
    </row>
    <row r="994" spans="3:12" ht="12.75" customHeight="1" x14ac:dyDescent="0.2">
      <c r="C994" s="27"/>
      <c r="D994" s="27"/>
      <c r="E994" s="27"/>
      <c r="F994" s="27"/>
      <c r="G994" s="27"/>
      <c r="H994" s="27"/>
      <c r="I994" s="27"/>
      <c r="J994" s="27"/>
      <c r="K994" s="27"/>
      <c r="L994" s="3"/>
    </row>
    <row r="995" spans="3:12" ht="12.75" customHeight="1" x14ac:dyDescent="0.2">
      <c r="C995" s="27"/>
      <c r="D995" s="27"/>
      <c r="E995" s="27"/>
      <c r="F995" s="27"/>
      <c r="G995" s="27"/>
      <c r="H995" s="27"/>
      <c r="I995" s="27"/>
      <c r="J995" s="27"/>
      <c r="K995" s="27"/>
      <c r="L995" s="3"/>
    </row>
    <row r="996" spans="3:12" ht="12.75" customHeight="1" x14ac:dyDescent="0.2">
      <c r="C996" s="27"/>
      <c r="D996" s="27"/>
      <c r="E996" s="27"/>
      <c r="F996" s="27"/>
      <c r="G996" s="27"/>
      <c r="H996" s="27"/>
      <c r="I996" s="27"/>
      <c r="J996" s="27"/>
      <c r="K996" s="27"/>
      <c r="L996" s="3"/>
    </row>
    <row r="997" spans="3:12" ht="12.75" customHeight="1" x14ac:dyDescent="0.2">
      <c r="C997" s="27"/>
      <c r="D997" s="27"/>
      <c r="E997" s="27"/>
      <c r="F997" s="27"/>
      <c r="G997" s="27"/>
      <c r="H997" s="27"/>
      <c r="I997" s="27"/>
      <c r="J997" s="27"/>
      <c r="K997" s="27"/>
      <c r="L997" s="3"/>
    </row>
    <row r="998" spans="3:12" ht="12.75" customHeight="1" x14ac:dyDescent="0.2">
      <c r="C998" s="27"/>
      <c r="D998" s="27"/>
      <c r="E998" s="27"/>
      <c r="F998" s="27"/>
      <c r="G998" s="27"/>
      <c r="H998" s="27"/>
      <c r="I998" s="27"/>
      <c r="J998" s="27"/>
      <c r="K998" s="27"/>
      <c r="L998" s="3"/>
    </row>
    <row r="999" spans="3:12" ht="12.75" customHeight="1" x14ac:dyDescent="0.2">
      <c r="C999" s="27"/>
      <c r="D999" s="27"/>
      <c r="E999" s="27"/>
      <c r="F999" s="27"/>
      <c r="G999" s="27"/>
      <c r="H999" s="27"/>
      <c r="I999" s="27"/>
      <c r="J999" s="27"/>
      <c r="K999" s="27"/>
      <c r="L999" s="3"/>
    </row>
    <row r="1000" spans="3:12" ht="12.75" customHeight="1" x14ac:dyDescent="0.2">
      <c r="C1000" s="27"/>
      <c r="D1000" s="27"/>
      <c r="E1000" s="27"/>
      <c r="F1000" s="27"/>
      <c r="G1000" s="27"/>
      <c r="H1000" s="27"/>
      <c r="I1000" s="27"/>
      <c r="J1000" s="27"/>
      <c r="K1000" s="27"/>
      <c r="L1000" s="3"/>
    </row>
    <row r="1001" spans="3:12" ht="12.75" customHeight="1" x14ac:dyDescent="0.2">
      <c r="C1001" s="27"/>
      <c r="D1001" s="27"/>
      <c r="E1001" s="27"/>
      <c r="F1001" s="27"/>
      <c r="G1001" s="27"/>
      <c r="H1001" s="27"/>
      <c r="I1001" s="27"/>
      <c r="J1001" s="27"/>
      <c r="K1001" s="27"/>
      <c r="L1001" s="3"/>
    </row>
    <row r="1002" spans="3:12" ht="12.75" customHeight="1" x14ac:dyDescent="0.2">
      <c r="C1002" s="27"/>
      <c r="D1002" s="27"/>
      <c r="E1002" s="27"/>
      <c r="F1002" s="27"/>
      <c r="G1002" s="27"/>
      <c r="H1002" s="27"/>
      <c r="I1002" s="27"/>
      <c r="J1002" s="27"/>
      <c r="K1002" s="27"/>
      <c r="L1002" s="3"/>
    </row>
    <row r="1003" spans="3:12" ht="12.75" customHeight="1" x14ac:dyDescent="0.2">
      <c r="C1003" s="27"/>
      <c r="D1003" s="27"/>
      <c r="E1003" s="27"/>
      <c r="F1003" s="27"/>
      <c r="G1003" s="27"/>
      <c r="H1003" s="27"/>
      <c r="I1003" s="27"/>
      <c r="J1003" s="27"/>
      <c r="K1003" s="27"/>
      <c r="L1003" s="3"/>
    </row>
    <row r="1004" spans="3:12" ht="12.75" customHeight="1" x14ac:dyDescent="0.2">
      <c r="C1004" s="27"/>
      <c r="D1004" s="27"/>
      <c r="E1004" s="27"/>
      <c r="F1004" s="27"/>
      <c r="G1004" s="27"/>
      <c r="H1004" s="27"/>
      <c r="I1004" s="27"/>
      <c r="J1004" s="27"/>
      <c r="K1004" s="27"/>
      <c r="L1004" s="3"/>
    </row>
    <row r="1005" spans="3:12" ht="12.75" customHeight="1" x14ac:dyDescent="0.2">
      <c r="C1005" s="27"/>
      <c r="D1005" s="27"/>
      <c r="E1005" s="27"/>
      <c r="F1005" s="27"/>
      <c r="G1005" s="27"/>
      <c r="H1005" s="27"/>
      <c r="I1005" s="27"/>
      <c r="J1005" s="27"/>
      <c r="K1005" s="27"/>
      <c r="L1005" s="3"/>
    </row>
    <row r="1006" spans="3:12" ht="42" customHeight="1" x14ac:dyDescent="0.2">
      <c r="C1006" s="27"/>
      <c r="D1006" s="27"/>
      <c r="E1006" s="27"/>
      <c r="F1006" s="27"/>
      <c r="G1006" s="27"/>
      <c r="H1006" s="27"/>
      <c r="I1006" s="27"/>
      <c r="J1006" s="27"/>
      <c r="K1006" s="27"/>
      <c r="L1006" s="3"/>
    </row>
    <row r="1007" spans="3:12" ht="12.75" customHeight="1" x14ac:dyDescent="0.2">
      <c r="I1007" s="14">
        <v>6</v>
      </c>
      <c r="J1007" s="14">
        <v>0</v>
      </c>
      <c r="K1007" s="14">
        <f>IF(I1007 * J1007&gt;0,TRUNC(I1007 * J1007+0.005,2),TRUNC(I1007 * J1007-0.005,2))</f>
        <v>0</v>
      </c>
    </row>
    <row r="1010" spans="2:12" ht="12.75" customHeight="1" x14ac:dyDescent="0.2">
      <c r="B1010" s="2" t="s">
        <v>192</v>
      </c>
      <c r="C1010" s="26" t="s">
        <v>404</v>
      </c>
      <c r="D1010" s="26"/>
      <c r="E1010" s="26"/>
      <c r="F1010" s="26"/>
      <c r="G1010" s="26"/>
      <c r="H1010" s="26"/>
      <c r="I1010" s="26"/>
      <c r="J1010" s="26"/>
      <c r="K1010" s="26"/>
      <c r="L1010" s="2"/>
    </row>
    <row r="1011" spans="2:12" ht="12.75" customHeight="1" x14ac:dyDescent="0.2">
      <c r="B1011" s="1" t="s">
        <v>193</v>
      </c>
      <c r="C1011" s="27" t="s">
        <v>194</v>
      </c>
      <c r="D1011" s="27"/>
      <c r="E1011" s="27"/>
      <c r="F1011" s="27"/>
      <c r="G1011" s="27"/>
      <c r="H1011" s="27"/>
      <c r="I1011" s="27"/>
      <c r="J1011" s="27"/>
      <c r="K1011" s="27"/>
      <c r="L1011" s="3"/>
    </row>
    <row r="1012" spans="2:12" ht="12.75" customHeight="1" x14ac:dyDescent="0.2">
      <c r="C1012" s="27"/>
      <c r="D1012" s="27"/>
      <c r="E1012" s="27"/>
      <c r="F1012" s="27"/>
      <c r="G1012" s="27"/>
      <c r="H1012" s="27"/>
      <c r="I1012" s="27"/>
      <c r="J1012" s="27"/>
      <c r="K1012" s="27"/>
      <c r="L1012" s="3"/>
    </row>
    <row r="1013" spans="2:12" ht="12.75" customHeight="1" x14ac:dyDescent="0.2">
      <c r="C1013" s="27"/>
      <c r="D1013" s="27"/>
      <c r="E1013" s="27"/>
      <c r="F1013" s="27"/>
      <c r="G1013" s="27"/>
      <c r="H1013" s="27"/>
      <c r="I1013" s="27"/>
      <c r="J1013" s="27"/>
      <c r="K1013" s="27"/>
      <c r="L1013" s="3"/>
    </row>
    <row r="1014" spans="2:12" ht="12.75" customHeight="1" x14ac:dyDescent="0.2">
      <c r="C1014" s="27"/>
      <c r="D1014" s="27"/>
      <c r="E1014" s="27"/>
      <c r="F1014" s="27"/>
      <c r="G1014" s="27"/>
      <c r="H1014" s="27"/>
      <c r="I1014" s="27"/>
      <c r="J1014" s="27"/>
      <c r="K1014" s="27"/>
      <c r="L1014" s="3"/>
    </row>
    <row r="1015" spans="2:12" ht="12.75" customHeight="1" x14ac:dyDescent="0.2">
      <c r="C1015" s="27"/>
      <c r="D1015" s="27"/>
      <c r="E1015" s="27"/>
      <c r="F1015" s="27"/>
      <c r="G1015" s="27"/>
      <c r="H1015" s="27"/>
      <c r="I1015" s="27"/>
      <c r="J1015" s="27"/>
      <c r="K1015" s="27"/>
      <c r="L1015" s="3"/>
    </row>
    <row r="1016" spans="2:12" ht="12.75" customHeight="1" x14ac:dyDescent="0.2">
      <c r="C1016" s="27"/>
      <c r="D1016" s="27"/>
      <c r="E1016" s="27"/>
      <c r="F1016" s="27"/>
      <c r="G1016" s="27"/>
      <c r="H1016" s="27"/>
      <c r="I1016" s="27"/>
      <c r="J1016" s="27"/>
      <c r="K1016" s="27"/>
      <c r="L1016" s="3"/>
    </row>
    <row r="1017" spans="2:12" ht="12.75" customHeight="1" x14ac:dyDescent="0.2">
      <c r="C1017" s="27"/>
      <c r="D1017" s="27"/>
      <c r="E1017" s="27"/>
      <c r="F1017" s="27"/>
      <c r="G1017" s="27"/>
      <c r="H1017" s="27"/>
      <c r="I1017" s="27"/>
      <c r="J1017" s="27"/>
      <c r="K1017" s="27"/>
      <c r="L1017" s="3"/>
    </row>
    <row r="1018" spans="2:12" ht="12.75" customHeight="1" x14ac:dyDescent="0.2">
      <c r="C1018" s="27"/>
      <c r="D1018" s="27"/>
      <c r="E1018" s="27"/>
      <c r="F1018" s="27"/>
      <c r="G1018" s="27"/>
      <c r="H1018" s="27"/>
      <c r="I1018" s="27"/>
      <c r="J1018" s="27"/>
      <c r="K1018" s="27"/>
      <c r="L1018" s="3"/>
    </row>
    <row r="1019" spans="2:12" ht="12.75" customHeight="1" x14ac:dyDescent="0.2">
      <c r="C1019" s="27"/>
      <c r="D1019" s="27"/>
      <c r="E1019" s="27"/>
      <c r="F1019" s="27"/>
      <c r="G1019" s="27"/>
      <c r="H1019" s="27"/>
      <c r="I1019" s="27"/>
      <c r="J1019" s="27"/>
      <c r="K1019" s="27"/>
      <c r="L1019" s="3"/>
    </row>
    <row r="1020" spans="2:12" ht="12.75" customHeight="1" x14ac:dyDescent="0.2">
      <c r="C1020" s="27"/>
      <c r="D1020" s="27"/>
      <c r="E1020" s="27"/>
      <c r="F1020" s="27"/>
      <c r="G1020" s="27"/>
      <c r="H1020" s="27"/>
      <c r="I1020" s="27"/>
      <c r="J1020" s="27"/>
      <c r="K1020" s="27"/>
      <c r="L1020" s="3"/>
    </row>
    <row r="1021" spans="2:12" ht="12.75" customHeight="1" x14ac:dyDescent="0.2">
      <c r="C1021" s="27"/>
      <c r="D1021" s="27"/>
      <c r="E1021" s="27"/>
      <c r="F1021" s="27"/>
      <c r="G1021" s="27"/>
      <c r="H1021" s="27"/>
      <c r="I1021" s="27"/>
      <c r="J1021" s="27"/>
      <c r="K1021" s="27"/>
      <c r="L1021" s="3"/>
    </row>
    <row r="1022" spans="2:12" ht="12.75" customHeight="1" x14ac:dyDescent="0.2">
      <c r="C1022" s="27"/>
      <c r="D1022" s="27"/>
      <c r="E1022" s="27"/>
      <c r="F1022" s="27"/>
      <c r="G1022" s="27"/>
      <c r="H1022" s="27"/>
      <c r="I1022" s="27"/>
      <c r="J1022" s="27"/>
      <c r="K1022" s="27"/>
      <c r="L1022" s="3"/>
    </row>
    <row r="1023" spans="2:12" ht="12.75" customHeight="1" x14ac:dyDescent="0.2">
      <c r="C1023" s="27"/>
      <c r="D1023" s="27"/>
      <c r="E1023" s="27"/>
      <c r="F1023" s="27"/>
      <c r="G1023" s="27"/>
      <c r="H1023" s="27"/>
      <c r="I1023" s="27"/>
      <c r="J1023" s="27"/>
      <c r="K1023" s="27"/>
      <c r="L1023" s="3"/>
    </row>
    <row r="1024" spans="2:12" ht="12.75" customHeight="1" x14ac:dyDescent="0.2">
      <c r="C1024" s="27"/>
      <c r="D1024" s="27"/>
      <c r="E1024" s="27"/>
      <c r="F1024" s="27"/>
      <c r="G1024" s="27"/>
      <c r="H1024" s="27"/>
      <c r="I1024" s="27"/>
      <c r="J1024" s="27"/>
      <c r="K1024" s="27"/>
      <c r="L1024" s="3"/>
    </row>
    <row r="1025" spans="2:12" ht="37.5" customHeight="1" x14ac:dyDescent="0.2">
      <c r="C1025" s="27"/>
      <c r="D1025" s="27"/>
      <c r="E1025" s="27"/>
      <c r="F1025" s="27"/>
      <c r="G1025" s="27"/>
      <c r="H1025" s="27"/>
      <c r="I1025" s="27"/>
      <c r="J1025" s="27"/>
      <c r="K1025" s="27"/>
      <c r="L1025" s="3"/>
    </row>
    <row r="1026" spans="2:12" ht="12.75" customHeight="1" x14ac:dyDescent="0.2">
      <c r="I1026" s="14">
        <v>23</v>
      </c>
      <c r="J1026" s="14">
        <v>0</v>
      </c>
      <c r="K1026" s="14">
        <f>IF(I1026 * J1026&gt;0,TRUNC(I1026 * J1026+0.005,2),TRUNC(I1026 * J1026-0.005,2))</f>
        <v>0</v>
      </c>
    </row>
    <row r="1029" spans="2:12" ht="12.75" customHeight="1" x14ac:dyDescent="0.2">
      <c r="B1029" s="2" t="s">
        <v>195</v>
      </c>
      <c r="C1029" s="26" t="s">
        <v>405</v>
      </c>
      <c r="D1029" s="26"/>
      <c r="E1029" s="26"/>
      <c r="F1029" s="26"/>
      <c r="G1029" s="26"/>
      <c r="H1029" s="26"/>
      <c r="I1029" s="26"/>
      <c r="J1029" s="26"/>
      <c r="K1029" s="26"/>
      <c r="L1029" s="2"/>
    </row>
    <row r="1030" spans="2:12" ht="12.75" customHeight="1" x14ac:dyDescent="0.2">
      <c r="B1030" s="1" t="s">
        <v>196</v>
      </c>
      <c r="C1030" s="27" t="s">
        <v>197</v>
      </c>
      <c r="D1030" s="27"/>
      <c r="E1030" s="27"/>
      <c r="F1030" s="27"/>
      <c r="G1030" s="27"/>
      <c r="H1030" s="27"/>
      <c r="I1030" s="27"/>
      <c r="J1030" s="27"/>
      <c r="K1030" s="27"/>
      <c r="L1030" s="3"/>
    </row>
    <row r="1031" spans="2:12" ht="12.75" customHeight="1" x14ac:dyDescent="0.2">
      <c r="C1031" s="27"/>
      <c r="D1031" s="27"/>
      <c r="E1031" s="27"/>
      <c r="F1031" s="27"/>
      <c r="G1031" s="27"/>
      <c r="H1031" s="27"/>
      <c r="I1031" s="27"/>
      <c r="J1031" s="27"/>
      <c r="K1031" s="27"/>
      <c r="L1031" s="3"/>
    </row>
    <row r="1032" spans="2:12" ht="12.75" customHeight="1" x14ac:dyDescent="0.2">
      <c r="C1032" s="27"/>
      <c r="D1032" s="27"/>
      <c r="E1032" s="27"/>
      <c r="F1032" s="27"/>
      <c r="G1032" s="27"/>
      <c r="H1032" s="27"/>
      <c r="I1032" s="27"/>
      <c r="J1032" s="27"/>
      <c r="K1032" s="27"/>
      <c r="L1032" s="3"/>
    </row>
    <row r="1033" spans="2:12" ht="12.75" customHeight="1" x14ac:dyDescent="0.2">
      <c r="C1033" s="27"/>
      <c r="D1033" s="27"/>
      <c r="E1033" s="27"/>
      <c r="F1033" s="27"/>
      <c r="G1033" s="27"/>
      <c r="H1033" s="27"/>
      <c r="I1033" s="27"/>
      <c r="J1033" s="27"/>
      <c r="K1033" s="27"/>
      <c r="L1033" s="3"/>
    </row>
    <row r="1034" spans="2:12" ht="12.75" customHeight="1" x14ac:dyDescent="0.2">
      <c r="C1034" s="27"/>
      <c r="D1034" s="27"/>
      <c r="E1034" s="27"/>
      <c r="F1034" s="27"/>
      <c r="G1034" s="27"/>
      <c r="H1034" s="27"/>
      <c r="I1034" s="27"/>
      <c r="J1034" s="27"/>
      <c r="K1034" s="27"/>
      <c r="L1034" s="3"/>
    </row>
    <row r="1035" spans="2:12" ht="27" customHeight="1" x14ac:dyDescent="0.2">
      <c r="C1035" s="27"/>
      <c r="D1035" s="27"/>
      <c r="E1035" s="27"/>
      <c r="F1035" s="27"/>
      <c r="G1035" s="27"/>
      <c r="H1035" s="27"/>
      <c r="I1035" s="27"/>
      <c r="J1035" s="27"/>
      <c r="K1035" s="27"/>
      <c r="L1035" s="3"/>
    </row>
    <row r="1036" spans="2:12" ht="12.75" customHeight="1" x14ac:dyDescent="0.2">
      <c r="I1036" s="14">
        <v>65</v>
      </c>
      <c r="J1036" s="14">
        <v>0</v>
      </c>
      <c r="K1036" s="14">
        <f>IF(I1036 * J1036&gt;0,TRUNC(I1036 * J1036+0.005,2),TRUNC(I1036 * J1036-0.005,2))</f>
        <v>0</v>
      </c>
    </row>
    <row r="1039" spans="2:12" ht="12.75" customHeight="1" x14ac:dyDescent="0.2">
      <c r="B1039" s="2" t="s">
        <v>198</v>
      </c>
      <c r="C1039" s="26" t="s">
        <v>406</v>
      </c>
      <c r="D1039" s="26"/>
      <c r="E1039" s="26"/>
      <c r="F1039" s="26"/>
      <c r="G1039" s="26"/>
      <c r="H1039" s="26"/>
      <c r="I1039" s="26"/>
      <c r="J1039" s="26"/>
      <c r="K1039" s="26"/>
      <c r="L1039" s="2"/>
    </row>
    <row r="1040" spans="2:12" ht="12.75" customHeight="1" x14ac:dyDescent="0.2">
      <c r="B1040" s="1" t="s">
        <v>199</v>
      </c>
      <c r="C1040" s="27" t="s">
        <v>200</v>
      </c>
      <c r="D1040" s="27"/>
      <c r="E1040" s="27"/>
      <c r="F1040" s="27"/>
      <c r="G1040" s="27"/>
      <c r="H1040" s="27"/>
      <c r="I1040" s="27"/>
      <c r="J1040" s="27"/>
      <c r="K1040" s="27"/>
      <c r="L1040" s="3"/>
    </row>
    <row r="1041" spans="3:12" ht="12.75" customHeight="1" x14ac:dyDescent="0.2">
      <c r="C1041" s="27"/>
      <c r="D1041" s="27"/>
      <c r="E1041" s="27"/>
      <c r="F1041" s="27"/>
      <c r="G1041" s="27"/>
      <c r="H1041" s="27"/>
      <c r="I1041" s="27"/>
      <c r="J1041" s="27"/>
      <c r="K1041" s="27"/>
      <c r="L1041" s="3"/>
    </row>
    <row r="1042" spans="3:12" ht="12.75" customHeight="1" x14ac:dyDescent="0.2">
      <c r="C1042" s="27"/>
      <c r="D1042" s="27"/>
      <c r="E1042" s="27"/>
      <c r="F1042" s="27"/>
      <c r="G1042" s="27"/>
      <c r="H1042" s="27"/>
      <c r="I1042" s="27"/>
      <c r="J1042" s="27"/>
      <c r="K1042" s="27"/>
      <c r="L1042" s="3"/>
    </row>
    <row r="1043" spans="3:12" ht="12.75" customHeight="1" x14ac:dyDescent="0.2">
      <c r="C1043" s="27"/>
      <c r="D1043" s="27"/>
      <c r="E1043" s="27"/>
      <c r="F1043" s="27"/>
      <c r="G1043" s="27"/>
      <c r="H1043" s="27"/>
      <c r="I1043" s="27"/>
      <c r="J1043" s="27"/>
      <c r="K1043" s="27"/>
      <c r="L1043" s="3"/>
    </row>
    <row r="1044" spans="3:12" ht="12.75" customHeight="1" x14ac:dyDescent="0.2">
      <c r="C1044" s="27"/>
      <c r="D1044" s="27"/>
      <c r="E1044" s="27"/>
      <c r="F1044" s="27"/>
      <c r="G1044" s="27"/>
      <c r="H1044" s="27"/>
      <c r="I1044" s="27"/>
      <c r="J1044" s="27"/>
      <c r="K1044" s="27"/>
      <c r="L1044" s="3"/>
    </row>
    <row r="1045" spans="3:12" ht="12.75" customHeight="1" x14ac:dyDescent="0.2">
      <c r="C1045" s="27"/>
      <c r="D1045" s="27"/>
      <c r="E1045" s="27"/>
      <c r="F1045" s="27"/>
      <c r="G1045" s="27"/>
      <c r="H1045" s="27"/>
      <c r="I1045" s="27"/>
      <c r="J1045" s="27"/>
      <c r="K1045" s="27"/>
      <c r="L1045" s="3"/>
    </row>
    <row r="1046" spans="3:12" ht="12.75" customHeight="1" x14ac:dyDescent="0.2">
      <c r="C1046" s="27"/>
      <c r="D1046" s="27"/>
      <c r="E1046" s="27"/>
      <c r="F1046" s="27"/>
      <c r="G1046" s="27"/>
      <c r="H1046" s="27"/>
      <c r="I1046" s="27"/>
      <c r="J1046" s="27"/>
      <c r="K1046" s="27"/>
      <c r="L1046" s="3"/>
    </row>
    <row r="1047" spans="3:12" ht="12.75" customHeight="1" x14ac:dyDescent="0.2">
      <c r="C1047" s="27"/>
      <c r="D1047" s="27"/>
      <c r="E1047" s="27"/>
      <c r="F1047" s="27"/>
      <c r="G1047" s="27"/>
      <c r="H1047" s="27"/>
      <c r="I1047" s="27"/>
      <c r="J1047" s="27"/>
      <c r="K1047" s="27"/>
      <c r="L1047" s="3"/>
    </row>
    <row r="1048" spans="3:12" ht="12.75" customHeight="1" x14ac:dyDescent="0.2">
      <c r="C1048" s="27"/>
      <c r="D1048" s="27"/>
      <c r="E1048" s="27"/>
      <c r="F1048" s="27"/>
      <c r="G1048" s="27"/>
      <c r="H1048" s="27"/>
      <c r="I1048" s="27"/>
      <c r="J1048" s="27"/>
      <c r="K1048" s="27"/>
      <c r="L1048" s="3"/>
    </row>
    <row r="1049" spans="3:12" ht="12.75" customHeight="1" x14ac:dyDescent="0.2">
      <c r="C1049" s="27"/>
      <c r="D1049" s="27"/>
      <c r="E1049" s="27"/>
      <c r="F1049" s="27"/>
      <c r="G1049" s="27"/>
      <c r="H1049" s="27"/>
      <c r="I1049" s="27"/>
      <c r="J1049" s="27"/>
      <c r="K1049" s="27"/>
      <c r="L1049" s="3"/>
    </row>
    <row r="1050" spans="3:12" ht="12.75" customHeight="1" x14ac:dyDescent="0.2">
      <c r="C1050" s="27"/>
      <c r="D1050" s="27"/>
      <c r="E1050" s="27"/>
      <c r="F1050" s="27"/>
      <c r="G1050" s="27"/>
      <c r="H1050" s="27"/>
      <c r="I1050" s="27"/>
      <c r="J1050" s="27"/>
      <c r="K1050" s="27"/>
      <c r="L1050" s="3"/>
    </row>
    <row r="1051" spans="3:12" ht="12.75" customHeight="1" x14ac:dyDescent="0.2">
      <c r="C1051" s="27"/>
      <c r="D1051" s="27"/>
      <c r="E1051" s="27"/>
      <c r="F1051" s="27"/>
      <c r="G1051" s="27"/>
      <c r="H1051" s="27"/>
      <c r="I1051" s="27"/>
      <c r="J1051" s="27"/>
      <c r="K1051" s="27"/>
      <c r="L1051" s="3"/>
    </row>
    <row r="1052" spans="3:12" ht="12.75" customHeight="1" x14ac:dyDescent="0.2">
      <c r="C1052" s="27"/>
      <c r="D1052" s="27"/>
      <c r="E1052" s="27"/>
      <c r="F1052" s="27"/>
      <c r="G1052" s="27"/>
      <c r="H1052" s="27"/>
      <c r="I1052" s="27"/>
      <c r="J1052" s="27"/>
      <c r="K1052" s="27"/>
      <c r="L1052" s="3"/>
    </row>
    <row r="1053" spans="3:12" ht="12.75" customHeight="1" x14ac:dyDescent="0.2">
      <c r="C1053" s="27"/>
      <c r="D1053" s="27"/>
      <c r="E1053" s="27"/>
      <c r="F1053" s="27"/>
      <c r="G1053" s="27"/>
      <c r="H1053" s="27"/>
      <c r="I1053" s="27"/>
      <c r="J1053" s="27"/>
      <c r="K1053" s="27"/>
      <c r="L1053" s="3"/>
    </row>
    <row r="1054" spans="3:12" ht="12.75" customHeight="1" x14ac:dyDescent="0.2">
      <c r="C1054" s="27"/>
      <c r="D1054" s="27"/>
      <c r="E1054" s="27"/>
      <c r="F1054" s="27"/>
      <c r="G1054" s="27"/>
      <c r="H1054" s="27"/>
      <c r="I1054" s="27"/>
      <c r="J1054" s="27"/>
      <c r="K1054" s="27"/>
      <c r="L1054" s="3"/>
    </row>
    <row r="1055" spans="3:12" ht="12.75" customHeight="1" x14ac:dyDescent="0.2">
      <c r="I1055" s="14">
        <v>124</v>
      </c>
      <c r="J1055" s="14">
        <v>0</v>
      </c>
      <c r="K1055" s="14">
        <f>IF(I1055 * J1055&gt;0,TRUNC(I1055 * J1055+0.005,2),TRUNC(I1055 * J1055-0.005,2))</f>
        <v>0</v>
      </c>
    </row>
    <row r="1058" spans="2:12" ht="12.75" customHeight="1" x14ac:dyDescent="0.2">
      <c r="B1058" s="2" t="s">
        <v>201</v>
      </c>
      <c r="C1058" s="26" t="s">
        <v>407</v>
      </c>
      <c r="D1058" s="26"/>
      <c r="E1058" s="26"/>
      <c r="F1058" s="26"/>
      <c r="G1058" s="26"/>
      <c r="H1058" s="26"/>
      <c r="I1058" s="26"/>
      <c r="J1058" s="26"/>
      <c r="K1058" s="26"/>
      <c r="L1058" s="2"/>
    </row>
    <row r="1059" spans="2:12" ht="12.75" customHeight="1" x14ac:dyDescent="0.2">
      <c r="B1059" s="1" t="s">
        <v>202</v>
      </c>
      <c r="C1059" s="27" t="s">
        <v>203</v>
      </c>
      <c r="D1059" s="27"/>
      <c r="E1059" s="27"/>
      <c r="F1059" s="27"/>
      <c r="G1059" s="27"/>
      <c r="H1059" s="27"/>
      <c r="I1059" s="27"/>
      <c r="J1059" s="27"/>
      <c r="K1059" s="27"/>
      <c r="L1059" s="3"/>
    </row>
    <row r="1060" spans="2:12" ht="12.75" customHeight="1" x14ac:dyDescent="0.2">
      <c r="C1060" s="27"/>
      <c r="D1060" s="27"/>
      <c r="E1060" s="27"/>
      <c r="F1060" s="27"/>
      <c r="G1060" s="27"/>
      <c r="H1060" s="27"/>
      <c r="I1060" s="27"/>
      <c r="J1060" s="27"/>
      <c r="K1060" s="27"/>
      <c r="L1060" s="3"/>
    </row>
    <row r="1061" spans="2:12" ht="12.75" customHeight="1" x14ac:dyDescent="0.2">
      <c r="C1061" s="27"/>
      <c r="D1061" s="27"/>
      <c r="E1061" s="27"/>
      <c r="F1061" s="27"/>
      <c r="G1061" s="27"/>
      <c r="H1061" s="27"/>
      <c r="I1061" s="27"/>
      <c r="J1061" s="27"/>
      <c r="K1061" s="27"/>
      <c r="L1061" s="3"/>
    </row>
    <row r="1062" spans="2:12" ht="12.75" customHeight="1" x14ac:dyDescent="0.2">
      <c r="C1062" s="27"/>
      <c r="D1062" s="27"/>
      <c r="E1062" s="27"/>
      <c r="F1062" s="27"/>
      <c r="G1062" s="27"/>
      <c r="H1062" s="27"/>
      <c r="I1062" s="27"/>
      <c r="J1062" s="27"/>
      <c r="K1062" s="27"/>
      <c r="L1062" s="3"/>
    </row>
    <row r="1063" spans="2:12" ht="12.75" customHeight="1" x14ac:dyDescent="0.2">
      <c r="C1063" s="27"/>
      <c r="D1063" s="27"/>
      <c r="E1063" s="27"/>
      <c r="F1063" s="27"/>
      <c r="G1063" s="27"/>
      <c r="H1063" s="27"/>
      <c r="I1063" s="27"/>
      <c r="J1063" s="27"/>
      <c r="K1063" s="27"/>
      <c r="L1063" s="3"/>
    </row>
    <row r="1064" spans="2:12" ht="12.75" customHeight="1" x14ac:dyDescent="0.2">
      <c r="C1064" s="27"/>
      <c r="D1064" s="27"/>
      <c r="E1064" s="27"/>
      <c r="F1064" s="27"/>
      <c r="G1064" s="27"/>
      <c r="H1064" s="27"/>
      <c r="I1064" s="27"/>
      <c r="J1064" s="27"/>
      <c r="K1064" s="27"/>
      <c r="L1064" s="3"/>
    </row>
    <row r="1065" spans="2:12" ht="12.75" customHeight="1" x14ac:dyDescent="0.2">
      <c r="C1065" s="27"/>
      <c r="D1065" s="27"/>
      <c r="E1065" s="27"/>
      <c r="F1065" s="27"/>
      <c r="G1065" s="27"/>
      <c r="H1065" s="27"/>
      <c r="I1065" s="27"/>
      <c r="J1065" s="27"/>
      <c r="K1065" s="27"/>
      <c r="L1065" s="3"/>
    </row>
    <row r="1066" spans="2:12" ht="12.75" customHeight="1" x14ac:dyDescent="0.2">
      <c r="C1066" s="27"/>
      <c r="D1066" s="27"/>
      <c r="E1066" s="27"/>
      <c r="F1066" s="27"/>
      <c r="G1066" s="27"/>
      <c r="H1066" s="27"/>
      <c r="I1066" s="27"/>
      <c r="J1066" s="27"/>
      <c r="K1066" s="27"/>
      <c r="L1066" s="3"/>
    </row>
    <row r="1067" spans="2:12" ht="12.75" customHeight="1" x14ac:dyDescent="0.2">
      <c r="C1067" s="27"/>
      <c r="D1067" s="27"/>
      <c r="E1067" s="27"/>
      <c r="F1067" s="27"/>
      <c r="G1067" s="27"/>
      <c r="H1067" s="27"/>
      <c r="I1067" s="27"/>
      <c r="J1067" s="27"/>
      <c r="K1067" s="27"/>
      <c r="L1067" s="3"/>
    </row>
    <row r="1068" spans="2:12" ht="12.75" customHeight="1" x14ac:dyDescent="0.2">
      <c r="C1068" s="27"/>
      <c r="D1068" s="27"/>
      <c r="E1068" s="27"/>
      <c r="F1068" s="27"/>
      <c r="G1068" s="27"/>
      <c r="H1068" s="27"/>
      <c r="I1068" s="27"/>
      <c r="J1068" s="27"/>
      <c r="K1068" s="27"/>
      <c r="L1068" s="3"/>
    </row>
    <row r="1069" spans="2:12" ht="12.75" customHeight="1" x14ac:dyDescent="0.2">
      <c r="C1069" s="27"/>
      <c r="D1069" s="27"/>
      <c r="E1069" s="27"/>
      <c r="F1069" s="27"/>
      <c r="G1069" s="27"/>
      <c r="H1069" s="27"/>
      <c r="I1069" s="27"/>
      <c r="J1069" s="27"/>
      <c r="K1069" s="27"/>
      <c r="L1069" s="3"/>
    </row>
    <row r="1070" spans="2:12" ht="12.75" customHeight="1" x14ac:dyDescent="0.2">
      <c r="C1070" s="27"/>
      <c r="D1070" s="27"/>
      <c r="E1070" s="27"/>
      <c r="F1070" s="27"/>
      <c r="G1070" s="27"/>
      <c r="H1070" s="27"/>
      <c r="I1070" s="27"/>
      <c r="J1070" s="27"/>
      <c r="K1070" s="27"/>
      <c r="L1070" s="3"/>
    </row>
    <row r="1071" spans="2:12" ht="12.75" customHeight="1" x14ac:dyDescent="0.2">
      <c r="C1071" s="27"/>
      <c r="D1071" s="27"/>
      <c r="E1071" s="27"/>
      <c r="F1071" s="27"/>
      <c r="G1071" s="27"/>
      <c r="H1071" s="27"/>
      <c r="I1071" s="27"/>
      <c r="J1071" s="27"/>
      <c r="K1071" s="27"/>
      <c r="L1071" s="3"/>
    </row>
    <row r="1072" spans="2:12" ht="12.75" customHeight="1" x14ac:dyDescent="0.2">
      <c r="C1072" s="27"/>
      <c r="D1072" s="27"/>
      <c r="E1072" s="27"/>
      <c r="F1072" s="27"/>
      <c r="G1072" s="27"/>
      <c r="H1072" s="27"/>
      <c r="I1072" s="27"/>
      <c r="J1072" s="27"/>
      <c r="K1072" s="27"/>
      <c r="L1072" s="3"/>
    </row>
    <row r="1073" spans="2:12" ht="12.75" customHeight="1" x14ac:dyDescent="0.2">
      <c r="C1073" s="27"/>
      <c r="D1073" s="27"/>
      <c r="E1073" s="27"/>
      <c r="F1073" s="27"/>
      <c r="G1073" s="27"/>
      <c r="H1073" s="27"/>
      <c r="I1073" s="27"/>
      <c r="J1073" s="27"/>
      <c r="K1073" s="27"/>
      <c r="L1073" s="3"/>
    </row>
    <row r="1074" spans="2:12" ht="12.75" customHeight="1" x14ac:dyDescent="0.2">
      <c r="C1074" s="27"/>
      <c r="D1074" s="27"/>
      <c r="E1074" s="27"/>
      <c r="F1074" s="27"/>
      <c r="G1074" s="27"/>
      <c r="H1074" s="27"/>
      <c r="I1074" s="27"/>
      <c r="J1074" s="27"/>
      <c r="K1074" s="27"/>
      <c r="L1074" s="3"/>
    </row>
    <row r="1075" spans="2:12" ht="85.5" customHeight="1" x14ac:dyDescent="0.2">
      <c r="C1075" s="27"/>
      <c r="D1075" s="27"/>
      <c r="E1075" s="27"/>
      <c r="F1075" s="27"/>
      <c r="G1075" s="27"/>
      <c r="H1075" s="27"/>
      <c r="I1075" s="27"/>
      <c r="J1075" s="27"/>
      <c r="K1075" s="27"/>
      <c r="L1075" s="3"/>
    </row>
    <row r="1076" spans="2:12" ht="12.75" customHeight="1" x14ac:dyDescent="0.2">
      <c r="C1076" s="27"/>
      <c r="D1076" s="27"/>
      <c r="E1076" s="27"/>
      <c r="F1076" s="27"/>
      <c r="G1076" s="27"/>
      <c r="H1076" s="27"/>
      <c r="I1076" s="27"/>
      <c r="J1076" s="27"/>
      <c r="K1076" s="27"/>
      <c r="L1076" s="3"/>
    </row>
    <row r="1077" spans="2:12" ht="369" customHeight="1" x14ac:dyDescent="0.2">
      <c r="C1077" s="27"/>
      <c r="D1077" s="27"/>
      <c r="E1077" s="27"/>
      <c r="F1077" s="27"/>
      <c r="G1077" s="27"/>
      <c r="H1077" s="27"/>
      <c r="I1077" s="27"/>
      <c r="J1077" s="27"/>
      <c r="K1077" s="27"/>
      <c r="L1077" s="3"/>
    </row>
    <row r="1078" spans="2:12" ht="12.75" customHeight="1" x14ac:dyDescent="0.2">
      <c r="I1078" s="14">
        <v>32</v>
      </c>
      <c r="J1078" s="14">
        <v>0</v>
      </c>
      <c r="K1078" s="14">
        <f>IF(I1078 * J1078&gt;0,TRUNC(I1078 * J1078+0.005,2),TRUNC(I1078 * J1078-0.005,2))</f>
        <v>0</v>
      </c>
    </row>
    <row r="1081" spans="2:12" ht="12.75" customHeight="1" x14ac:dyDescent="0.2">
      <c r="B1081" s="2" t="s">
        <v>204</v>
      </c>
      <c r="C1081" s="26" t="s">
        <v>408</v>
      </c>
      <c r="D1081" s="26"/>
      <c r="E1081" s="26"/>
      <c r="F1081" s="26"/>
      <c r="G1081" s="26"/>
      <c r="H1081" s="26"/>
      <c r="I1081" s="26"/>
      <c r="J1081" s="26"/>
      <c r="K1081" s="26"/>
      <c r="L1081" s="2"/>
    </row>
    <row r="1082" spans="2:12" ht="12.75" customHeight="1" x14ac:dyDescent="0.2">
      <c r="B1082" s="1" t="s">
        <v>205</v>
      </c>
      <c r="C1082" s="27" t="s">
        <v>206</v>
      </c>
      <c r="D1082" s="27"/>
      <c r="E1082" s="27"/>
      <c r="F1082" s="27"/>
      <c r="G1082" s="27"/>
      <c r="H1082" s="27"/>
      <c r="I1082" s="27"/>
      <c r="J1082" s="27"/>
      <c r="K1082" s="27"/>
      <c r="L1082" s="3"/>
    </row>
    <row r="1083" spans="2:12" ht="12.75" customHeight="1" x14ac:dyDescent="0.2">
      <c r="C1083" s="27"/>
      <c r="D1083" s="27"/>
      <c r="E1083" s="27"/>
      <c r="F1083" s="27"/>
      <c r="G1083" s="27"/>
      <c r="H1083" s="27"/>
      <c r="I1083" s="27"/>
      <c r="J1083" s="27"/>
      <c r="K1083" s="27"/>
      <c r="L1083" s="3"/>
    </row>
    <row r="1084" spans="2:12" ht="12.75" customHeight="1" x14ac:dyDescent="0.2">
      <c r="C1084" s="27"/>
      <c r="D1084" s="27"/>
      <c r="E1084" s="27"/>
      <c r="F1084" s="27"/>
      <c r="G1084" s="27"/>
      <c r="H1084" s="27"/>
      <c r="I1084" s="27"/>
      <c r="J1084" s="27"/>
      <c r="K1084" s="27"/>
      <c r="L1084" s="3"/>
    </row>
    <row r="1085" spans="2:12" ht="12.75" customHeight="1" x14ac:dyDescent="0.2">
      <c r="C1085" s="27"/>
      <c r="D1085" s="27"/>
      <c r="E1085" s="27"/>
      <c r="F1085" s="27"/>
      <c r="G1085" s="27"/>
      <c r="H1085" s="27"/>
      <c r="I1085" s="27"/>
      <c r="J1085" s="27"/>
      <c r="K1085" s="27"/>
      <c r="L1085" s="3"/>
    </row>
    <row r="1086" spans="2:12" ht="12.75" customHeight="1" x14ac:dyDescent="0.2">
      <c r="C1086" s="27"/>
      <c r="D1086" s="27"/>
      <c r="E1086" s="27"/>
      <c r="F1086" s="27"/>
      <c r="G1086" s="27"/>
      <c r="H1086" s="27"/>
      <c r="I1086" s="27"/>
      <c r="J1086" s="27"/>
      <c r="K1086" s="27"/>
      <c r="L1086" s="3"/>
    </row>
    <row r="1087" spans="2:12" ht="12.75" customHeight="1" x14ac:dyDescent="0.2">
      <c r="C1087" s="27"/>
      <c r="D1087" s="27"/>
      <c r="E1087" s="27"/>
      <c r="F1087" s="27"/>
      <c r="G1087" s="27"/>
      <c r="H1087" s="27"/>
      <c r="I1087" s="27"/>
      <c r="J1087" s="27"/>
      <c r="K1087" s="27"/>
      <c r="L1087" s="3"/>
    </row>
    <row r="1088" spans="2:12" ht="12.75" customHeight="1" x14ac:dyDescent="0.2">
      <c r="C1088" s="27"/>
      <c r="D1088" s="27"/>
      <c r="E1088" s="27"/>
      <c r="F1088" s="27"/>
      <c r="G1088" s="27"/>
      <c r="H1088" s="27"/>
      <c r="I1088" s="27"/>
      <c r="J1088" s="27"/>
      <c r="K1088" s="27"/>
      <c r="L1088" s="3"/>
    </row>
    <row r="1089" spans="2:12" ht="12.75" customHeight="1" x14ac:dyDescent="0.2">
      <c r="C1089" s="27"/>
      <c r="D1089" s="27"/>
      <c r="E1089" s="27"/>
      <c r="F1089" s="27"/>
      <c r="G1089" s="27"/>
      <c r="H1089" s="27"/>
      <c r="I1089" s="27"/>
      <c r="J1089" s="27"/>
      <c r="K1089" s="27"/>
      <c r="L1089" s="3"/>
    </row>
    <row r="1090" spans="2:12" ht="12.75" customHeight="1" x14ac:dyDescent="0.2">
      <c r="C1090" s="27"/>
      <c r="D1090" s="27"/>
      <c r="E1090" s="27"/>
      <c r="F1090" s="27"/>
      <c r="G1090" s="27"/>
      <c r="H1090" s="27"/>
      <c r="I1090" s="27"/>
      <c r="J1090" s="27"/>
      <c r="K1090" s="27"/>
      <c r="L1090" s="3"/>
    </row>
    <row r="1091" spans="2:12" ht="12.75" customHeight="1" x14ac:dyDescent="0.2">
      <c r="C1091" s="27"/>
      <c r="D1091" s="27"/>
      <c r="E1091" s="27"/>
      <c r="F1091" s="27"/>
      <c r="G1091" s="27"/>
      <c r="H1091" s="27"/>
      <c r="I1091" s="27"/>
      <c r="J1091" s="27"/>
      <c r="K1091" s="27"/>
      <c r="L1091" s="3"/>
    </row>
    <row r="1092" spans="2:12" ht="12.75" customHeight="1" x14ac:dyDescent="0.2">
      <c r="C1092" s="27"/>
      <c r="D1092" s="27"/>
      <c r="E1092" s="27"/>
      <c r="F1092" s="27"/>
      <c r="G1092" s="27"/>
      <c r="H1092" s="27"/>
      <c r="I1092" s="27"/>
      <c r="J1092" s="27"/>
      <c r="K1092" s="27"/>
      <c r="L1092" s="3"/>
    </row>
    <row r="1093" spans="2:12" ht="12.75" customHeight="1" x14ac:dyDescent="0.2">
      <c r="C1093" s="27"/>
      <c r="D1093" s="27"/>
      <c r="E1093" s="27"/>
      <c r="F1093" s="27"/>
      <c r="G1093" s="27"/>
      <c r="H1093" s="27"/>
      <c r="I1093" s="27"/>
      <c r="J1093" s="27"/>
      <c r="K1093" s="27"/>
      <c r="L1093" s="3"/>
    </row>
    <row r="1094" spans="2:12" ht="12.75" customHeight="1" x14ac:dyDescent="0.2">
      <c r="C1094" s="27"/>
      <c r="D1094" s="27"/>
      <c r="E1094" s="27"/>
      <c r="F1094" s="27"/>
      <c r="G1094" s="27"/>
      <c r="H1094" s="27"/>
      <c r="I1094" s="27"/>
      <c r="J1094" s="27"/>
      <c r="K1094" s="27"/>
      <c r="L1094" s="3"/>
    </row>
    <row r="1095" spans="2:12" ht="12.75" customHeight="1" x14ac:dyDescent="0.2">
      <c r="C1095" s="27"/>
      <c r="D1095" s="27"/>
      <c r="E1095" s="27"/>
      <c r="F1095" s="27"/>
      <c r="G1095" s="27"/>
      <c r="H1095" s="27"/>
      <c r="I1095" s="27"/>
      <c r="J1095" s="27"/>
      <c r="K1095" s="27"/>
      <c r="L1095" s="3"/>
    </row>
    <row r="1096" spans="2:12" ht="12.75" customHeight="1" x14ac:dyDescent="0.2">
      <c r="C1096" s="27"/>
      <c r="D1096" s="27"/>
      <c r="E1096" s="27"/>
      <c r="F1096" s="27"/>
      <c r="G1096" s="27"/>
      <c r="H1096" s="27"/>
      <c r="I1096" s="27"/>
      <c r="J1096" s="27"/>
      <c r="K1096" s="27"/>
      <c r="L1096" s="3"/>
    </row>
    <row r="1097" spans="2:12" ht="12.75" customHeight="1" x14ac:dyDescent="0.2">
      <c r="C1097" s="27"/>
      <c r="D1097" s="27"/>
      <c r="E1097" s="27"/>
      <c r="F1097" s="27"/>
      <c r="G1097" s="27"/>
      <c r="H1097" s="27"/>
      <c r="I1097" s="27"/>
      <c r="J1097" s="27"/>
      <c r="K1097" s="27"/>
      <c r="L1097" s="3"/>
    </row>
    <row r="1098" spans="2:12" ht="12.75" customHeight="1" x14ac:dyDescent="0.2">
      <c r="C1098" s="27"/>
      <c r="D1098" s="27"/>
      <c r="E1098" s="27"/>
      <c r="F1098" s="27"/>
      <c r="G1098" s="27"/>
      <c r="H1098" s="27"/>
      <c r="I1098" s="27"/>
      <c r="J1098" s="27"/>
      <c r="K1098" s="27"/>
      <c r="L1098" s="3"/>
    </row>
    <row r="1099" spans="2:12" ht="12.75" customHeight="1" x14ac:dyDescent="0.2">
      <c r="C1099" s="27"/>
      <c r="D1099" s="27"/>
      <c r="E1099" s="27"/>
      <c r="F1099" s="27"/>
      <c r="G1099" s="27"/>
      <c r="H1099" s="27"/>
      <c r="I1099" s="27"/>
      <c r="J1099" s="27"/>
      <c r="K1099" s="27"/>
      <c r="L1099" s="3"/>
    </row>
    <row r="1100" spans="2:12" ht="234" customHeight="1" x14ac:dyDescent="0.2">
      <c r="C1100" s="27"/>
      <c r="D1100" s="27"/>
      <c r="E1100" s="27"/>
      <c r="F1100" s="27"/>
      <c r="G1100" s="27"/>
      <c r="H1100" s="27"/>
      <c r="I1100" s="27"/>
      <c r="J1100" s="27"/>
      <c r="K1100" s="27"/>
      <c r="L1100" s="3"/>
    </row>
    <row r="1101" spans="2:12" ht="12.75" customHeight="1" x14ac:dyDescent="0.2">
      <c r="I1101" s="14">
        <v>60</v>
      </c>
      <c r="J1101" s="14">
        <v>0</v>
      </c>
      <c r="K1101" s="14">
        <f>IF(I1101 * J1101&gt;0,TRUNC(I1101 * J1101+0.005,2),TRUNC(I1101 * J1101-0.005,2))</f>
        <v>0</v>
      </c>
    </row>
    <row r="1104" spans="2:12" ht="12.75" customHeight="1" x14ac:dyDescent="0.2">
      <c r="B1104" s="2" t="s">
        <v>207</v>
      </c>
      <c r="C1104" s="26" t="s">
        <v>409</v>
      </c>
      <c r="D1104" s="26"/>
      <c r="E1104" s="26"/>
      <c r="F1104" s="26"/>
      <c r="G1104" s="26"/>
      <c r="H1104" s="26"/>
      <c r="I1104" s="26"/>
      <c r="J1104" s="26"/>
      <c r="K1104" s="26"/>
      <c r="L1104" s="2"/>
    </row>
    <row r="1105" spans="2:12" ht="12.75" customHeight="1" x14ac:dyDescent="0.2">
      <c r="B1105" s="1" t="s">
        <v>208</v>
      </c>
      <c r="C1105" s="27" t="s">
        <v>209</v>
      </c>
      <c r="D1105" s="27"/>
      <c r="E1105" s="27"/>
      <c r="F1105" s="27"/>
      <c r="G1105" s="27"/>
      <c r="H1105" s="27"/>
      <c r="I1105" s="27"/>
      <c r="J1105" s="27"/>
      <c r="K1105" s="27"/>
      <c r="L1105" s="3"/>
    </row>
    <row r="1106" spans="2:12" ht="12.75" customHeight="1" x14ac:dyDescent="0.2">
      <c r="C1106" s="27"/>
      <c r="D1106" s="27"/>
      <c r="E1106" s="27"/>
      <c r="F1106" s="27"/>
      <c r="G1106" s="27"/>
      <c r="H1106" s="27"/>
      <c r="I1106" s="27"/>
      <c r="J1106" s="27"/>
      <c r="K1106" s="27"/>
      <c r="L1106" s="3"/>
    </row>
    <row r="1107" spans="2:12" ht="12.75" customHeight="1" x14ac:dyDescent="0.2">
      <c r="C1107" s="27"/>
      <c r="D1107" s="27"/>
      <c r="E1107" s="27"/>
      <c r="F1107" s="27"/>
      <c r="G1107" s="27"/>
      <c r="H1107" s="27"/>
      <c r="I1107" s="27"/>
      <c r="J1107" s="27"/>
      <c r="K1107" s="27"/>
      <c r="L1107" s="3"/>
    </row>
    <row r="1108" spans="2:12" ht="12.75" customHeight="1" x14ac:dyDescent="0.2">
      <c r="C1108" s="27"/>
      <c r="D1108" s="27"/>
      <c r="E1108" s="27"/>
      <c r="F1108" s="27"/>
      <c r="G1108" s="27"/>
      <c r="H1108" s="27"/>
      <c r="I1108" s="27"/>
      <c r="J1108" s="27"/>
      <c r="K1108" s="27"/>
      <c r="L1108" s="3"/>
    </row>
    <row r="1109" spans="2:12" ht="12.75" customHeight="1" x14ac:dyDescent="0.2">
      <c r="C1109" s="27"/>
      <c r="D1109" s="27"/>
      <c r="E1109" s="27"/>
      <c r="F1109" s="27"/>
      <c r="G1109" s="27"/>
      <c r="H1109" s="27"/>
      <c r="I1109" s="27"/>
      <c r="J1109" s="27"/>
      <c r="K1109" s="27"/>
      <c r="L1109" s="3"/>
    </row>
    <row r="1110" spans="2:12" ht="12.75" customHeight="1" x14ac:dyDescent="0.2">
      <c r="C1110" s="27"/>
      <c r="D1110" s="27"/>
      <c r="E1110" s="27"/>
      <c r="F1110" s="27"/>
      <c r="G1110" s="27"/>
      <c r="H1110" s="27"/>
      <c r="I1110" s="27"/>
      <c r="J1110" s="27"/>
      <c r="K1110" s="27"/>
      <c r="L1110" s="3"/>
    </row>
    <row r="1111" spans="2:12" ht="12.75" customHeight="1" x14ac:dyDescent="0.2">
      <c r="C1111" s="27"/>
      <c r="D1111" s="27"/>
      <c r="E1111" s="27"/>
      <c r="F1111" s="27"/>
      <c r="G1111" s="27"/>
      <c r="H1111" s="27"/>
      <c r="I1111" s="27"/>
      <c r="J1111" s="27"/>
      <c r="K1111" s="27"/>
      <c r="L1111" s="3"/>
    </row>
    <row r="1112" spans="2:12" ht="12.75" customHeight="1" x14ac:dyDescent="0.2">
      <c r="C1112" s="27"/>
      <c r="D1112" s="27"/>
      <c r="E1112" s="27"/>
      <c r="F1112" s="27"/>
      <c r="G1112" s="27"/>
      <c r="H1112" s="27"/>
      <c r="I1112" s="27"/>
      <c r="J1112" s="27"/>
      <c r="K1112" s="27"/>
      <c r="L1112" s="3"/>
    </row>
    <row r="1113" spans="2:12" ht="12.75" customHeight="1" x14ac:dyDescent="0.2">
      <c r="C1113" s="27"/>
      <c r="D1113" s="27"/>
      <c r="E1113" s="27"/>
      <c r="F1113" s="27"/>
      <c r="G1113" s="27"/>
      <c r="H1113" s="27"/>
      <c r="I1113" s="27"/>
      <c r="J1113" s="27"/>
      <c r="K1113" s="27"/>
      <c r="L1113" s="3"/>
    </row>
    <row r="1114" spans="2:12" ht="12.75" customHeight="1" x14ac:dyDescent="0.2">
      <c r="C1114" s="27"/>
      <c r="D1114" s="27"/>
      <c r="E1114" s="27"/>
      <c r="F1114" s="27"/>
      <c r="G1114" s="27"/>
      <c r="H1114" s="27"/>
      <c r="I1114" s="27"/>
      <c r="J1114" s="27"/>
      <c r="K1114" s="27"/>
      <c r="L1114" s="3"/>
    </row>
    <row r="1115" spans="2:12" ht="12.75" customHeight="1" x14ac:dyDescent="0.2">
      <c r="C1115" s="27"/>
      <c r="D1115" s="27"/>
      <c r="E1115" s="27"/>
      <c r="F1115" s="27"/>
      <c r="G1115" s="27"/>
      <c r="H1115" s="27"/>
      <c r="I1115" s="27"/>
      <c r="J1115" s="27"/>
      <c r="K1115" s="27"/>
      <c r="L1115" s="3"/>
    </row>
    <row r="1116" spans="2:12" ht="12.75" customHeight="1" x14ac:dyDescent="0.2">
      <c r="C1116" s="27"/>
      <c r="D1116" s="27"/>
      <c r="E1116" s="27"/>
      <c r="F1116" s="27"/>
      <c r="G1116" s="27"/>
      <c r="H1116" s="27"/>
      <c r="I1116" s="27"/>
      <c r="J1116" s="27"/>
      <c r="K1116" s="27"/>
      <c r="L1116" s="3"/>
    </row>
    <row r="1117" spans="2:12" ht="12.75" customHeight="1" x14ac:dyDescent="0.2">
      <c r="C1117" s="27"/>
      <c r="D1117" s="27"/>
      <c r="E1117" s="27"/>
      <c r="F1117" s="27"/>
      <c r="G1117" s="27"/>
      <c r="H1117" s="27"/>
      <c r="I1117" s="27"/>
      <c r="J1117" s="27"/>
      <c r="K1117" s="27"/>
      <c r="L1117" s="3"/>
    </row>
    <row r="1118" spans="2:12" ht="12.75" customHeight="1" x14ac:dyDescent="0.2">
      <c r="C1118" s="27"/>
      <c r="D1118" s="27"/>
      <c r="E1118" s="27"/>
      <c r="F1118" s="27"/>
      <c r="G1118" s="27"/>
      <c r="H1118" s="27"/>
      <c r="I1118" s="27"/>
      <c r="J1118" s="27"/>
      <c r="K1118" s="27"/>
      <c r="L1118" s="3"/>
    </row>
    <row r="1119" spans="2:12" ht="12.75" customHeight="1" x14ac:dyDescent="0.2">
      <c r="C1119" s="27"/>
      <c r="D1119" s="27"/>
      <c r="E1119" s="27"/>
      <c r="F1119" s="27"/>
      <c r="G1119" s="27"/>
      <c r="H1119" s="27"/>
      <c r="I1119" s="27"/>
      <c r="J1119" s="27"/>
      <c r="K1119" s="27"/>
      <c r="L1119" s="3"/>
    </row>
    <row r="1120" spans="2:12" ht="12.75" customHeight="1" x14ac:dyDescent="0.2">
      <c r="C1120" s="27"/>
      <c r="D1120" s="27"/>
      <c r="E1120" s="27"/>
      <c r="F1120" s="27"/>
      <c r="G1120" s="27"/>
      <c r="H1120" s="27"/>
      <c r="I1120" s="27"/>
      <c r="J1120" s="27"/>
      <c r="K1120" s="27"/>
      <c r="L1120" s="3"/>
    </row>
    <row r="1121" spans="2:12" ht="12.75" customHeight="1" x14ac:dyDescent="0.2">
      <c r="C1121" s="27"/>
      <c r="D1121" s="27"/>
      <c r="E1121" s="27"/>
      <c r="F1121" s="27"/>
      <c r="G1121" s="27"/>
      <c r="H1121" s="27"/>
      <c r="I1121" s="27"/>
      <c r="J1121" s="27"/>
      <c r="K1121" s="27"/>
      <c r="L1121" s="3"/>
    </row>
    <row r="1122" spans="2:12" ht="12.75" customHeight="1" x14ac:dyDescent="0.2">
      <c r="C1122" s="27"/>
      <c r="D1122" s="27"/>
      <c r="E1122" s="27"/>
      <c r="F1122" s="27"/>
      <c r="G1122" s="27"/>
      <c r="H1122" s="27"/>
      <c r="I1122" s="27"/>
      <c r="J1122" s="27"/>
      <c r="K1122" s="27"/>
      <c r="L1122" s="3"/>
    </row>
    <row r="1123" spans="2:12" ht="255.75" customHeight="1" x14ac:dyDescent="0.2">
      <c r="C1123" s="27"/>
      <c r="D1123" s="27"/>
      <c r="E1123" s="27"/>
      <c r="F1123" s="27"/>
      <c r="G1123" s="27"/>
      <c r="H1123" s="27"/>
      <c r="I1123" s="27"/>
      <c r="J1123" s="27"/>
      <c r="K1123" s="27"/>
      <c r="L1123" s="3"/>
    </row>
    <row r="1124" spans="2:12" ht="12.75" customHeight="1" x14ac:dyDescent="0.2">
      <c r="I1124" s="14">
        <v>3</v>
      </c>
      <c r="J1124" s="14">
        <v>0</v>
      </c>
      <c r="K1124" s="14">
        <f>IF(I1124 * J1124&gt;0,TRUNC(I1124 * J1124+0.005,2),TRUNC(I1124 * J1124-0.005,2))</f>
        <v>0</v>
      </c>
    </row>
    <row r="1127" spans="2:12" ht="12.75" customHeight="1" x14ac:dyDescent="0.2">
      <c r="B1127" s="2" t="s">
        <v>210</v>
      </c>
      <c r="C1127" s="26" t="s">
        <v>410</v>
      </c>
      <c r="D1127" s="26"/>
      <c r="E1127" s="26"/>
      <c r="F1127" s="26"/>
      <c r="G1127" s="26"/>
      <c r="H1127" s="26"/>
      <c r="I1127" s="26"/>
      <c r="J1127" s="26"/>
      <c r="K1127" s="26"/>
      <c r="L1127" s="2"/>
    </row>
    <row r="1128" spans="2:12" ht="12.75" customHeight="1" x14ac:dyDescent="0.2">
      <c r="B1128" s="1" t="s">
        <v>211</v>
      </c>
      <c r="C1128" s="27" t="s">
        <v>212</v>
      </c>
      <c r="D1128" s="27"/>
      <c r="E1128" s="27"/>
      <c r="F1128" s="27"/>
      <c r="G1128" s="27"/>
      <c r="H1128" s="27"/>
      <c r="I1128" s="27"/>
      <c r="J1128" s="27"/>
      <c r="K1128" s="27"/>
      <c r="L1128" s="3"/>
    </row>
    <row r="1129" spans="2:12" ht="12.75" customHeight="1" x14ac:dyDescent="0.2">
      <c r="C1129" s="27"/>
      <c r="D1129" s="27"/>
      <c r="E1129" s="27"/>
      <c r="F1129" s="27"/>
      <c r="G1129" s="27"/>
      <c r="H1129" s="27"/>
      <c r="I1129" s="27"/>
      <c r="J1129" s="27"/>
      <c r="K1129" s="27"/>
      <c r="L1129" s="3"/>
    </row>
    <row r="1130" spans="2:12" ht="12.75" customHeight="1" x14ac:dyDescent="0.2">
      <c r="C1130" s="27"/>
      <c r="D1130" s="27"/>
      <c r="E1130" s="27"/>
      <c r="F1130" s="27"/>
      <c r="G1130" s="27"/>
      <c r="H1130" s="27"/>
      <c r="I1130" s="27"/>
      <c r="J1130" s="27"/>
      <c r="K1130" s="27"/>
      <c r="L1130" s="3"/>
    </row>
    <row r="1131" spans="2:12" ht="12.75" customHeight="1" x14ac:dyDescent="0.2">
      <c r="C1131" s="27"/>
      <c r="D1131" s="27"/>
      <c r="E1131" s="27"/>
      <c r="F1131" s="27"/>
      <c r="G1131" s="27"/>
      <c r="H1131" s="27"/>
      <c r="I1131" s="27"/>
      <c r="J1131" s="27"/>
      <c r="K1131" s="27"/>
      <c r="L1131" s="3"/>
    </row>
    <row r="1132" spans="2:12" ht="12.75" customHeight="1" x14ac:dyDescent="0.2">
      <c r="C1132" s="27"/>
      <c r="D1132" s="27"/>
      <c r="E1132" s="27"/>
      <c r="F1132" s="27"/>
      <c r="G1132" s="27"/>
      <c r="H1132" s="27"/>
      <c r="I1132" s="27"/>
      <c r="J1132" s="27"/>
      <c r="K1132" s="27"/>
      <c r="L1132" s="3"/>
    </row>
    <row r="1133" spans="2:12" ht="12.75" customHeight="1" x14ac:dyDescent="0.2">
      <c r="C1133" s="27"/>
      <c r="D1133" s="27"/>
      <c r="E1133" s="27"/>
      <c r="F1133" s="27"/>
      <c r="G1133" s="27"/>
      <c r="H1133" s="27"/>
      <c r="I1133" s="27"/>
      <c r="J1133" s="27"/>
      <c r="K1133" s="27"/>
      <c r="L1133" s="3"/>
    </row>
    <row r="1134" spans="2:12" ht="12.75" customHeight="1" x14ac:dyDescent="0.2">
      <c r="C1134" s="27"/>
      <c r="D1134" s="27"/>
      <c r="E1134" s="27"/>
      <c r="F1134" s="27"/>
      <c r="G1134" s="27"/>
      <c r="H1134" s="27"/>
      <c r="I1134" s="27"/>
      <c r="J1134" s="27"/>
      <c r="K1134" s="27"/>
      <c r="L1134" s="3"/>
    </row>
    <row r="1135" spans="2:12" ht="12.75" customHeight="1" x14ac:dyDescent="0.2">
      <c r="C1135" s="27"/>
      <c r="D1135" s="27"/>
      <c r="E1135" s="27"/>
      <c r="F1135" s="27"/>
      <c r="G1135" s="27"/>
      <c r="H1135" s="27"/>
      <c r="I1135" s="27"/>
      <c r="J1135" s="27"/>
      <c r="K1135" s="27"/>
      <c r="L1135" s="3"/>
    </row>
    <row r="1136" spans="2:12" ht="12.75" customHeight="1" x14ac:dyDescent="0.2">
      <c r="C1136" s="27"/>
      <c r="D1136" s="27"/>
      <c r="E1136" s="27"/>
      <c r="F1136" s="27"/>
      <c r="G1136" s="27"/>
      <c r="H1136" s="27"/>
      <c r="I1136" s="27"/>
      <c r="J1136" s="27"/>
      <c r="K1136" s="27"/>
      <c r="L1136" s="3"/>
    </row>
    <row r="1137" spans="2:12" ht="12.75" customHeight="1" x14ac:dyDescent="0.2">
      <c r="C1137" s="27"/>
      <c r="D1137" s="27"/>
      <c r="E1137" s="27"/>
      <c r="F1137" s="27"/>
      <c r="G1137" s="27"/>
      <c r="H1137" s="27"/>
      <c r="I1137" s="27"/>
      <c r="J1137" s="27"/>
      <c r="K1137" s="27"/>
      <c r="L1137" s="3"/>
    </row>
    <row r="1138" spans="2:12" ht="34.5" customHeight="1" x14ac:dyDescent="0.2">
      <c r="C1138" s="27"/>
      <c r="D1138" s="27"/>
      <c r="E1138" s="27"/>
      <c r="F1138" s="27"/>
      <c r="G1138" s="27"/>
      <c r="H1138" s="27"/>
      <c r="I1138" s="27"/>
      <c r="J1138" s="27"/>
      <c r="K1138" s="27"/>
      <c r="L1138" s="3"/>
    </row>
    <row r="1139" spans="2:12" ht="12.75" customHeight="1" x14ac:dyDescent="0.2">
      <c r="I1139" s="14">
        <v>4</v>
      </c>
      <c r="J1139" s="14">
        <v>0</v>
      </c>
      <c r="K1139" s="14">
        <f>IF(I1139 * J1139&gt;0,TRUNC(I1139 * J1139+0.005,2),TRUNC(I1139 * J1139-0.005,2))</f>
        <v>0</v>
      </c>
    </row>
    <row r="1142" spans="2:12" ht="12.75" customHeight="1" x14ac:dyDescent="0.2">
      <c r="B1142" s="2" t="s">
        <v>213</v>
      </c>
      <c r="C1142" s="26" t="s">
        <v>411</v>
      </c>
      <c r="D1142" s="26"/>
      <c r="E1142" s="26"/>
      <c r="F1142" s="26"/>
      <c r="G1142" s="26"/>
      <c r="H1142" s="26"/>
      <c r="I1142" s="26"/>
      <c r="J1142" s="26"/>
      <c r="K1142" s="26"/>
      <c r="L1142" s="2"/>
    </row>
    <row r="1143" spans="2:12" ht="12.75" customHeight="1" x14ac:dyDescent="0.2">
      <c r="B1143" s="1" t="s">
        <v>214</v>
      </c>
      <c r="C1143" s="27" t="s">
        <v>215</v>
      </c>
      <c r="D1143" s="27"/>
      <c r="E1143" s="27"/>
      <c r="F1143" s="27"/>
      <c r="G1143" s="27"/>
      <c r="H1143" s="27"/>
      <c r="I1143" s="27"/>
      <c r="J1143" s="27"/>
      <c r="K1143" s="27"/>
      <c r="L1143" s="3"/>
    </row>
    <row r="1144" spans="2:12" ht="12.75" customHeight="1" x14ac:dyDescent="0.2">
      <c r="C1144" s="27"/>
      <c r="D1144" s="27"/>
      <c r="E1144" s="27"/>
      <c r="F1144" s="27"/>
      <c r="G1144" s="27"/>
      <c r="H1144" s="27"/>
      <c r="I1144" s="27"/>
      <c r="J1144" s="27"/>
      <c r="K1144" s="27"/>
      <c r="L1144" s="3"/>
    </row>
    <row r="1145" spans="2:12" ht="12.75" customHeight="1" x14ac:dyDescent="0.2">
      <c r="C1145" s="27"/>
      <c r="D1145" s="27"/>
      <c r="E1145" s="27"/>
      <c r="F1145" s="27"/>
      <c r="G1145" s="27"/>
      <c r="H1145" s="27"/>
      <c r="I1145" s="27"/>
      <c r="J1145" s="27"/>
      <c r="K1145" s="27"/>
      <c r="L1145" s="3"/>
    </row>
    <row r="1146" spans="2:12" ht="12.75" customHeight="1" x14ac:dyDescent="0.2">
      <c r="C1146" s="27"/>
      <c r="D1146" s="27"/>
      <c r="E1146" s="27"/>
      <c r="F1146" s="27"/>
      <c r="G1146" s="27"/>
      <c r="H1146" s="27"/>
      <c r="I1146" s="27"/>
      <c r="J1146" s="27"/>
      <c r="K1146" s="27"/>
      <c r="L1146" s="3"/>
    </row>
    <row r="1147" spans="2:12" ht="12.75" customHeight="1" x14ac:dyDescent="0.2">
      <c r="C1147" s="27"/>
      <c r="D1147" s="27"/>
      <c r="E1147" s="27"/>
      <c r="F1147" s="27"/>
      <c r="G1147" s="27"/>
      <c r="H1147" s="27"/>
      <c r="I1147" s="27"/>
      <c r="J1147" s="27"/>
      <c r="K1147" s="27"/>
      <c r="L1147" s="3"/>
    </row>
    <row r="1148" spans="2:12" ht="30.75" customHeight="1" x14ac:dyDescent="0.2">
      <c r="C1148" s="27"/>
      <c r="D1148" s="27"/>
      <c r="E1148" s="27"/>
      <c r="F1148" s="27"/>
      <c r="G1148" s="27"/>
      <c r="H1148" s="27"/>
      <c r="I1148" s="27"/>
      <c r="J1148" s="27"/>
      <c r="K1148" s="27"/>
      <c r="L1148" s="3"/>
    </row>
    <row r="1149" spans="2:12" ht="12.75" customHeight="1" x14ac:dyDescent="0.2">
      <c r="I1149" s="14">
        <v>10</v>
      </c>
      <c r="J1149" s="14">
        <v>0</v>
      </c>
      <c r="K1149" s="14">
        <f>IF(I1149 * J1149&gt;0,TRUNC(I1149 * J1149+0.005,2),TRUNC(I1149 * J1149-0.005,2))</f>
        <v>0</v>
      </c>
    </row>
    <row r="1152" spans="2:12" ht="12.75" customHeight="1" x14ac:dyDescent="0.2">
      <c r="B1152" s="2" t="s">
        <v>216</v>
      </c>
      <c r="C1152" s="26" t="s">
        <v>412</v>
      </c>
      <c r="D1152" s="26"/>
      <c r="E1152" s="26"/>
      <c r="F1152" s="26"/>
      <c r="G1152" s="26"/>
      <c r="H1152" s="26"/>
      <c r="I1152" s="26"/>
      <c r="J1152" s="26"/>
      <c r="K1152" s="26"/>
      <c r="L1152" s="2"/>
    </row>
    <row r="1153" spans="2:12" ht="12.75" customHeight="1" x14ac:dyDescent="0.2">
      <c r="B1153" s="1" t="s">
        <v>217</v>
      </c>
      <c r="C1153" s="27" t="s">
        <v>218</v>
      </c>
      <c r="D1153" s="27"/>
      <c r="E1153" s="27"/>
      <c r="F1153" s="27"/>
      <c r="G1153" s="27"/>
      <c r="H1153" s="27"/>
      <c r="I1153" s="27"/>
      <c r="J1153" s="27"/>
      <c r="K1153" s="27"/>
      <c r="L1153" s="3"/>
    </row>
    <row r="1154" spans="2:12" ht="12.75" customHeight="1" x14ac:dyDescent="0.2">
      <c r="C1154" s="27"/>
      <c r="D1154" s="27"/>
      <c r="E1154" s="27"/>
      <c r="F1154" s="27"/>
      <c r="G1154" s="27"/>
      <c r="H1154" s="27"/>
      <c r="I1154" s="27"/>
      <c r="J1154" s="27"/>
      <c r="K1154" s="27"/>
      <c r="L1154" s="3"/>
    </row>
    <row r="1155" spans="2:12" ht="12.75" customHeight="1" x14ac:dyDescent="0.2">
      <c r="C1155" s="27"/>
      <c r="D1155" s="27"/>
      <c r="E1155" s="27"/>
      <c r="F1155" s="27"/>
      <c r="G1155" s="27"/>
      <c r="H1155" s="27"/>
      <c r="I1155" s="27"/>
      <c r="J1155" s="27"/>
      <c r="K1155" s="27"/>
      <c r="L1155" s="3"/>
    </row>
    <row r="1156" spans="2:12" ht="12.75" customHeight="1" x14ac:dyDescent="0.2">
      <c r="C1156" s="27"/>
      <c r="D1156" s="27"/>
      <c r="E1156" s="27"/>
      <c r="F1156" s="27"/>
      <c r="G1156" s="27"/>
      <c r="H1156" s="27"/>
      <c r="I1156" s="27"/>
      <c r="J1156" s="27"/>
      <c r="K1156" s="27"/>
      <c r="L1156" s="3"/>
    </row>
    <row r="1157" spans="2:12" ht="12.75" customHeight="1" x14ac:dyDescent="0.2">
      <c r="C1157" s="27"/>
      <c r="D1157" s="27"/>
      <c r="E1157" s="27"/>
      <c r="F1157" s="27"/>
      <c r="G1157" s="27"/>
      <c r="H1157" s="27"/>
      <c r="I1157" s="27"/>
      <c r="J1157" s="27"/>
      <c r="K1157" s="27"/>
      <c r="L1157" s="3"/>
    </row>
    <row r="1158" spans="2:12" ht="12.75" customHeight="1" x14ac:dyDescent="0.2">
      <c r="C1158" s="27"/>
      <c r="D1158" s="27"/>
      <c r="E1158" s="27"/>
      <c r="F1158" s="27"/>
      <c r="G1158" s="27"/>
      <c r="H1158" s="27"/>
      <c r="I1158" s="27"/>
      <c r="J1158" s="27"/>
      <c r="K1158" s="27"/>
      <c r="L1158" s="3"/>
    </row>
    <row r="1159" spans="2:12" ht="12.75" customHeight="1" x14ac:dyDescent="0.2">
      <c r="C1159" s="27"/>
      <c r="D1159" s="27"/>
      <c r="E1159" s="27"/>
      <c r="F1159" s="27"/>
      <c r="G1159" s="27"/>
      <c r="H1159" s="27"/>
      <c r="I1159" s="27"/>
      <c r="J1159" s="27"/>
      <c r="K1159" s="27"/>
      <c r="L1159" s="3"/>
    </row>
    <row r="1160" spans="2:12" ht="12.75" customHeight="1" x14ac:dyDescent="0.2">
      <c r="C1160" s="27"/>
      <c r="D1160" s="27"/>
      <c r="E1160" s="27"/>
      <c r="F1160" s="27"/>
      <c r="G1160" s="27"/>
      <c r="H1160" s="27"/>
      <c r="I1160" s="27"/>
      <c r="J1160" s="27"/>
      <c r="K1160" s="27"/>
      <c r="L1160" s="3"/>
    </row>
    <row r="1161" spans="2:12" ht="12.75" customHeight="1" x14ac:dyDescent="0.2">
      <c r="C1161" s="27"/>
      <c r="D1161" s="27"/>
      <c r="E1161" s="27"/>
      <c r="F1161" s="27"/>
      <c r="G1161" s="27"/>
      <c r="H1161" s="27"/>
      <c r="I1161" s="27"/>
      <c r="J1161" s="27"/>
      <c r="K1161" s="27"/>
      <c r="L1161" s="3"/>
    </row>
    <row r="1162" spans="2:12" ht="12.75" customHeight="1" x14ac:dyDescent="0.2">
      <c r="C1162" s="27"/>
      <c r="D1162" s="27"/>
      <c r="E1162" s="27"/>
      <c r="F1162" s="27"/>
      <c r="G1162" s="27"/>
      <c r="H1162" s="27"/>
      <c r="I1162" s="27"/>
      <c r="J1162" s="27"/>
      <c r="K1162" s="27"/>
      <c r="L1162" s="3"/>
    </row>
    <row r="1163" spans="2:12" ht="12.75" customHeight="1" x14ac:dyDescent="0.2">
      <c r="C1163" s="27"/>
      <c r="D1163" s="27"/>
      <c r="E1163" s="27"/>
      <c r="F1163" s="27"/>
      <c r="G1163" s="27"/>
      <c r="H1163" s="27"/>
      <c r="I1163" s="27"/>
      <c r="J1163" s="27"/>
      <c r="K1163" s="27"/>
      <c r="L1163" s="3"/>
    </row>
    <row r="1164" spans="2:12" ht="12.75" customHeight="1" x14ac:dyDescent="0.2">
      <c r="C1164" s="27"/>
      <c r="D1164" s="27"/>
      <c r="E1164" s="27"/>
      <c r="F1164" s="27"/>
      <c r="G1164" s="27"/>
      <c r="H1164" s="27"/>
      <c r="I1164" s="27"/>
      <c r="J1164" s="27"/>
      <c r="K1164" s="27"/>
      <c r="L1164" s="3"/>
    </row>
    <row r="1165" spans="2:12" ht="45.75" customHeight="1" x14ac:dyDescent="0.2">
      <c r="C1165" s="27"/>
      <c r="D1165" s="27"/>
      <c r="E1165" s="27"/>
      <c r="F1165" s="27"/>
      <c r="G1165" s="27"/>
      <c r="H1165" s="27"/>
      <c r="I1165" s="27"/>
      <c r="J1165" s="27"/>
      <c r="K1165" s="27"/>
      <c r="L1165" s="3"/>
    </row>
    <row r="1166" spans="2:12" ht="12.75" customHeight="1" x14ac:dyDescent="0.2">
      <c r="I1166" s="14">
        <v>3</v>
      </c>
      <c r="J1166" s="14">
        <v>0</v>
      </c>
      <c r="K1166" s="14">
        <f>IF(I1166 * J1166&gt;0,TRUNC(I1166 * J1166+0.005,2),TRUNC(I1166 * J1166-0.005,2))</f>
        <v>0</v>
      </c>
    </row>
    <row r="1169" spans="2:12" ht="12.75" customHeight="1" x14ac:dyDescent="0.2">
      <c r="B1169" s="2" t="s">
        <v>219</v>
      </c>
      <c r="C1169" s="26" t="s">
        <v>413</v>
      </c>
      <c r="D1169" s="26"/>
      <c r="E1169" s="26"/>
      <c r="F1169" s="26"/>
      <c r="G1169" s="26"/>
      <c r="H1169" s="26"/>
      <c r="I1169" s="26"/>
      <c r="J1169" s="26"/>
      <c r="K1169" s="26"/>
      <c r="L1169" s="2"/>
    </row>
    <row r="1170" spans="2:12" ht="12.75" customHeight="1" x14ac:dyDescent="0.2">
      <c r="B1170" s="1" t="s">
        <v>220</v>
      </c>
      <c r="C1170" s="27" t="s">
        <v>221</v>
      </c>
      <c r="D1170" s="27"/>
      <c r="E1170" s="27"/>
      <c r="F1170" s="27"/>
      <c r="G1170" s="27"/>
      <c r="H1170" s="27"/>
      <c r="I1170" s="27"/>
      <c r="J1170" s="27"/>
      <c r="K1170" s="27"/>
      <c r="L1170" s="3"/>
    </row>
    <row r="1171" spans="2:12" ht="12.75" customHeight="1" x14ac:dyDescent="0.2">
      <c r="C1171" s="27"/>
      <c r="D1171" s="27"/>
      <c r="E1171" s="27"/>
      <c r="F1171" s="27"/>
      <c r="G1171" s="27"/>
      <c r="H1171" s="27"/>
      <c r="I1171" s="27"/>
      <c r="J1171" s="27"/>
      <c r="K1171" s="27"/>
      <c r="L1171" s="3"/>
    </row>
    <row r="1172" spans="2:12" ht="12.75" customHeight="1" x14ac:dyDescent="0.2">
      <c r="C1172" s="27"/>
      <c r="D1172" s="27"/>
      <c r="E1172" s="27"/>
      <c r="F1172" s="27"/>
      <c r="G1172" s="27"/>
      <c r="H1172" s="27"/>
      <c r="I1172" s="27"/>
      <c r="J1172" s="27"/>
      <c r="K1172" s="27"/>
      <c r="L1172" s="3"/>
    </row>
    <row r="1173" spans="2:12" ht="12.75" customHeight="1" x14ac:dyDescent="0.2">
      <c r="C1173" s="27"/>
      <c r="D1173" s="27"/>
      <c r="E1173" s="27"/>
      <c r="F1173" s="27"/>
      <c r="G1173" s="27"/>
      <c r="H1173" s="27"/>
      <c r="I1173" s="27"/>
      <c r="J1173" s="27"/>
      <c r="K1173" s="27"/>
      <c r="L1173" s="3"/>
    </row>
    <row r="1174" spans="2:12" ht="12.75" customHeight="1" x14ac:dyDescent="0.2">
      <c r="C1174" s="27"/>
      <c r="D1174" s="27"/>
      <c r="E1174" s="27"/>
      <c r="F1174" s="27"/>
      <c r="G1174" s="27"/>
      <c r="H1174" s="27"/>
      <c r="I1174" s="27"/>
      <c r="J1174" s="27"/>
      <c r="K1174" s="27"/>
      <c r="L1174" s="3"/>
    </row>
    <row r="1175" spans="2:12" ht="12.75" customHeight="1" x14ac:dyDescent="0.2">
      <c r="C1175" s="27"/>
      <c r="D1175" s="27"/>
      <c r="E1175" s="27"/>
      <c r="F1175" s="27"/>
      <c r="G1175" s="27"/>
      <c r="H1175" s="27"/>
      <c r="I1175" s="27"/>
      <c r="J1175" s="27"/>
      <c r="K1175" s="27"/>
      <c r="L1175" s="3"/>
    </row>
    <row r="1176" spans="2:12" ht="12.75" customHeight="1" x14ac:dyDescent="0.2">
      <c r="C1176" s="27"/>
      <c r="D1176" s="27"/>
      <c r="E1176" s="27"/>
      <c r="F1176" s="27"/>
      <c r="G1176" s="27"/>
      <c r="H1176" s="27"/>
      <c r="I1176" s="27"/>
      <c r="J1176" s="27"/>
      <c r="K1176" s="27"/>
      <c r="L1176" s="3"/>
    </row>
    <row r="1177" spans="2:12" ht="12.75" customHeight="1" x14ac:dyDescent="0.2">
      <c r="C1177" s="27"/>
      <c r="D1177" s="27"/>
      <c r="E1177" s="27"/>
      <c r="F1177" s="27"/>
      <c r="G1177" s="27"/>
      <c r="H1177" s="27"/>
      <c r="I1177" s="27"/>
      <c r="J1177" s="27"/>
      <c r="K1177" s="27"/>
      <c r="L1177" s="3"/>
    </row>
    <row r="1178" spans="2:12" ht="12.75" customHeight="1" x14ac:dyDescent="0.2">
      <c r="C1178" s="27"/>
      <c r="D1178" s="27"/>
      <c r="E1178" s="27"/>
      <c r="F1178" s="27"/>
      <c r="G1178" s="27"/>
      <c r="H1178" s="27"/>
      <c r="I1178" s="27"/>
      <c r="J1178" s="27"/>
      <c r="K1178" s="27"/>
      <c r="L1178" s="3"/>
    </row>
    <row r="1179" spans="2:12" ht="12.75" customHeight="1" x14ac:dyDescent="0.2">
      <c r="C1179" s="27"/>
      <c r="D1179" s="27"/>
      <c r="E1179" s="27"/>
      <c r="F1179" s="27"/>
      <c r="G1179" s="27"/>
      <c r="H1179" s="27"/>
      <c r="I1179" s="27"/>
      <c r="J1179" s="27"/>
      <c r="K1179" s="27"/>
      <c r="L1179" s="3"/>
    </row>
    <row r="1180" spans="2:12" ht="12.75" customHeight="1" x14ac:dyDescent="0.2">
      <c r="C1180" s="27"/>
      <c r="D1180" s="27"/>
      <c r="E1180" s="27"/>
      <c r="F1180" s="27"/>
      <c r="G1180" s="27"/>
      <c r="H1180" s="27"/>
      <c r="I1180" s="27"/>
      <c r="J1180" s="27"/>
      <c r="K1180" s="27"/>
      <c r="L1180" s="3"/>
    </row>
    <row r="1181" spans="2:12" ht="12.75" customHeight="1" x14ac:dyDescent="0.2">
      <c r="C1181" s="27"/>
      <c r="D1181" s="27"/>
      <c r="E1181" s="27"/>
      <c r="F1181" s="27"/>
      <c r="G1181" s="27"/>
      <c r="H1181" s="27"/>
      <c r="I1181" s="27"/>
      <c r="J1181" s="27"/>
      <c r="K1181" s="27"/>
      <c r="L1181" s="3"/>
    </row>
    <row r="1182" spans="2:12" ht="12.75" customHeight="1" x14ac:dyDescent="0.2">
      <c r="C1182" s="27"/>
      <c r="D1182" s="27"/>
      <c r="E1182" s="27"/>
      <c r="F1182" s="27"/>
      <c r="G1182" s="27"/>
      <c r="H1182" s="27"/>
      <c r="I1182" s="27"/>
      <c r="J1182" s="27"/>
      <c r="K1182" s="27"/>
      <c r="L1182" s="3"/>
    </row>
    <row r="1183" spans="2:12" ht="12.75" customHeight="1" x14ac:dyDescent="0.2">
      <c r="C1183" s="27"/>
      <c r="D1183" s="27"/>
      <c r="E1183" s="27"/>
      <c r="F1183" s="27"/>
      <c r="G1183" s="27"/>
      <c r="H1183" s="27"/>
      <c r="I1183" s="27"/>
      <c r="J1183" s="27"/>
      <c r="K1183" s="27"/>
      <c r="L1183" s="3"/>
    </row>
    <row r="1184" spans="2:12" ht="12.75" customHeight="1" x14ac:dyDescent="0.2">
      <c r="C1184" s="27"/>
      <c r="D1184" s="27"/>
      <c r="E1184" s="27"/>
      <c r="F1184" s="27"/>
      <c r="G1184" s="27"/>
      <c r="H1184" s="27"/>
      <c r="I1184" s="27"/>
      <c r="J1184" s="27"/>
      <c r="K1184" s="27"/>
      <c r="L1184" s="3"/>
    </row>
    <row r="1185" spans="2:12" ht="12.75" customHeight="1" x14ac:dyDescent="0.2">
      <c r="C1185" s="27"/>
      <c r="D1185" s="27"/>
      <c r="E1185" s="27"/>
      <c r="F1185" s="27"/>
      <c r="G1185" s="27"/>
      <c r="H1185" s="27"/>
      <c r="I1185" s="27"/>
      <c r="J1185" s="27"/>
      <c r="K1185" s="27"/>
      <c r="L1185" s="3"/>
    </row>
    <row r="1186" spans="2:12" ht="12.75" customHeight="1" x14ac:dyDescent="0.2">
      <c r="C1186" s="27"/>
      <c r="D1186" s="27"/>
      <c r="E1186" s="27"/>
      <c r="F1186" s="27"/>
      <c r="G1186" s="27"/>
      <c r="H1186" s="27"/>
      <c r="I1186" s="27"/>
      <c r="J1186" s="27"/>
      <c r="K1186" s="27"/>
      <c r="L1186" s="3"/>
    </row>
    <row r="1187" spans="2:12" ht="12.75" customHeight="1" x14ac:dyDescent="0.2">
      <c r="C1187" s="27"/>
      <c r="D1187" s="27"/>
      <c r="E1187" s="27"/>
      <c r="F1187" s="27"/>
      <c r="G1187" s="27"/>
      <c r="H1187" s="27"/>
      <c r="I1187" s="27"/>
      <c r="J1187" s="27"/>
      <c r="K1187" s="27"/>
      <c r="L1187" s="3"/>
    </row>
    <row r="1188" spans="2:12" ht="114" customHeight="1" x14ac:dyDescent="0.2">
      <c r="C1188" s="27"/>
      <c r="D1188" s="27"/>
      <c r="E1188" s="27"/>
      <c r="F1188" s="27"/>
      <c r="G1188" s="27"/>
      <c r="H1188" s="27"/>
      <c r="I1188" s="27"/>
      <c r="J1188" s="27"/>
      <c r="K1188" s="27"/>
      <c r="L1188" s="3"/>
    </row>
    <row r="1189" spans="2:12" ht="12.75" customHeight="1" x14ac:dyDescent="0.2">
      <c r="I1189" s="14">
        <v>116</v>
      </c>
      <c r="J1189" s="14">
        <v>0</v>
      </c>
      <c r="K1189" s="14">
        <f>IF(I1189 * J1189&gt;0,TRUNC(I1189 * J1189+0.005,2),TRUNC(I1189 * J1189-0.005,2))</f>
        <v>0</v>
      </c>
    </row>
    <row r="1192" spans="2:12" ht="12.75" customHeight="1" x14ac:dyDescent="0.2">
      <c r="B1192" s="2" t="s">
        <v>222</v>
      </c>
      <c r="C1192" s="26" t="s">
        <v>414</v>
      </c>
      <c r="D1192" s="26"/>
      <c r="E1192" s="26"/>
      <c r="F1192" s="26"/>
      <c r="G1192" s="26"/>
      <c r="H1192" s="26"/>
      <c r="I1192" s="26"/>
      <c r="J1192" s="26"/>
      <c r="K1192" s="26"/>
      <c r="L1192" s="2"/>
    </row>
    <row r="1193" spans="2:12" ht="12.75" customHeight="1" x14ac:dyDescent="0.2">
      <c r="B1193" s="1" t="s">
        <v>223</v>
      </c>
      <c r="C1193" s="27" t="s">
        <v>224</v>
      </c>
      <c r="D1193" s="27"/>
      <c r="E1193" s="27"/>
      <c r="F1193" s="27"/>
      <c r="G1193" s="27"/>
      <c r="H1193" s="27"/>
      <c r="I1193" s="27"/>
      <c r="J1193" s="27"/>
      <c r="K1193" s="27"/>
      <c r="L1193" s="3"/>
    </row>
    <row r="1194" spans="2:12" ht="12.75" customHeight="1" x14ac:dyDescent="0.2">
      <c r="C1194" s="27"/>
      <c r="D1194" s="27"/>
      <c r="E1194" s="27"/>
      <c r="F1194" s="27"/>
      <c r="G1194" s="27"/>
      <c r="H1194" s="27"/>
      <c r="I1194" s="27"/>
      <c r="J1194" s="27"/>
      <c r="K1194" s="27"/>
      <c r="L1194" s="3"/>
    </row>
    <row r="1195" spans="2:12" ht="12.75" customHeight="1" x14ac:dyDescent="0.2">
      <c r="C1195" s="27"/>
      <c r="D1195" s="27"/>
      <c r="E1195" s="27"/>
      <c r="F1195" s="27"/>
      <c r="G1195" s="27"/>
      <c r="H1195" s="27"/>
      <c r="I1195" s="27"/>
      <c r="J1195" s="27"/>
      <c r="K1195" s="27"/>
      <c r="L1195" s="3"/>
    </row>
    <row r="1196" spans="2:12" ht="12.75" customHeight="1" x14ac:dyDescent="0.2">
      <c r="C1196" s="27"/>
      <c r="D1196" s="27"/>
      <c r="E1196" s="27"/>
      <c r="F1196" s="27"/>
      <c r="G1196" s="27"/>
      <c r="H1196" s="27"/>
      <c r="I1196" s="27"/>
      <c r="J1196" s="27"/>
      <c r="K1196" s="27"/>
      <c r="L1196" s="3"/>
    </row>
    <row r="1197" spans="2:12" ht="12.75" customHeight="1" x14ac:dyDescent="0.2">
      <c r="C1197" s="27"/>
      <c r="D1197" s="27"/>
      <c r="E1197" s="27"/>
      <c r="F1197" s="27"/>
      <c r="G1197" s="27"/>
      <c r="H1197" s="27"/>
      <c r="I1197" s="27"/>
      <c r="J1197" s="27"/>
      <c r="K1197" s="27"/>
      <c r="L1197" s="3"/>
    </row>
    <row r="1198" spans="2:12" ht="12.75" customHeight="1" x14ac:dyDescent="0.2">
      <c r="C1198" s="27"/>
      <c r="D1198" s="27"/>
      <c r="E1198" s="27"/>
      <c r="F1198" s="27"/>
      <c r="G1198" s="27"/>
      <c r="H1198" s="27"/>
      <c r="I1198" s="27"/>
      <c r="J1198" s="27"/>
      <c r="K1198" s="27"/>
      <c r="L1198" s="3"/>
    </row>
    <row r="1199" spans="2:12" ht="12.75" customHeight="1" x14ac:dyDescent="0.2">
      <c r="C1199" s="27"/>
      <c r="D1199" s="27"/>
      <c r="E1199" s="27"/>
      <c r="F1199" s="27"/>
      <c r="G1199" s="27"/>
      <c r="H1199" s="27"/>
      <c r="I1199" s="27"/>
      <c r="J1199" s="27"/>
      <c r="K1199" s="27"/>
      <c r="L1199" s="3"/>
    </row>
    <row r="1200" spans="2:12" ht="12.75" customHeight="1" x14ac:dyDescent="0.2">
      <c r="C1200" s="27"/>
      <c r="D1200" s="27"/>
      <c r="E1200" s="27"/>
      <c r="F1200" s="27"/>
      <c r="G1200" s="27"/>
      <c r="H1200" s="27"/>
      <c r="I1200" s="27"/>
      <c r="J1200" s="27"/>
      <c r="K1200" s="27"/>
      <c r="L1200" s="3"/>
    </row>
    <row r="1201" spans="2:12" ht="12.75" customHeight="1" x14ac:dyDescent="0.2">
      <c r="C1201" s="27"/>
      <c r="D1201" s="27"/>
      <c r="E1201" s="27"/>
      <c r="F1201" s="27"/>
      <c r="G1201" s="27"/>
      <c r="H1201" s="27"/>
      <c r="I1201" s="27"/>
      <c r="J1201" s="27"/>
      <c r="K1201" s="27"/>
      <c r="L1201" s="3"/>
    </row>
    <row r="1202" spans="2:12" ht="12.75" customHeight="1" x14ac:dyDescent="0.2">
      <c r="C1202" s="27"/>
      <c r="D1202" s="27"/>
      <c r="E1202" s="27"/>
      <c r="F1202" s="27"/>
      <c r="G1202" s="27"/>
      <c r="H1202" s="27"/>
      <c r="I1202" s="27"/>
      <c r="J1202" s="27"/>
      <c r="K1202" s="27"/>
      <c r="L1202" s="3"/>
    </row>
    <row r="1203" spans="2:12" ht="12.75" customHeight="1" x14ac:dyDescent="0.2">
      <c r="C1203" s="27"/>
      <c r="D1203" s="27"/>
      <c r="E1203" s="27"/>
      <c r="F1203" s="27"/>
      <c r="G1203" s="27"/>
      <c r="H1203" s="27"/>
      <c r="I1203" s="27"/>
      <c r="J1203" s="27"/>
      <c r="K1203" s="27"/>
      <c r="L1203" s="3"/>
    </row>
    <row r="1204" spans="2:12" ht="12.75" customHeight="1" x14ac:dyDescent="0.2">
      <c r="C1204" s="27"/>
      <c r="D1204" s="27"/>
      <c r="E1204" s="27"/>
      <c r="F1204" s="27"/>
      <c r="G1204" s="27"/>
      <c r="H1204" s="27"/>
      <c r="I1204" s="27"/>
      <c r="J1204" s="27"/>
      <c r="K1204" s="27"/>
      <c r="L1204" s="3"/>
    </row>
    <row r="1205" spans="2:12" ht="12.75" customHeight="1" x14ac:dyDescent="0.2">
      <c r="C1205" s="27"/>
      <c r="D1205" s="27"/>
      <c r="E1205" s="27"/>
      <c r="F1205" s="27"/>
      <c r="G1205" s="27"/>
      <c r="H1205" s="27"/>
      <c r="I1205" s="27"/>
      <c r="J1205" s="27"/>
      <c r="K1205" s="27"/>
      <c r="L1205" s="3"/>
    </row>
    <row r="1206" spans="2:12" ht="12.75" customHeight="1" x14ac:dyDescent="0.2">
      <c r="C1206" s="27"/>
      <c r="D1206" s="27"/>
      <c r="E1206" s="27"/>
      <c r="F1206" s="27"/>
      <c r="G1206" s="27"/>
      <c r="H1206" s="27"/>
      <c r="I1206" s="27"/>
      <c r="J1206" s="27"/>
      <c r="K1206" s="27"/>
      <c r="L1206" s="3"/>
    </row>
    <row r="1207" spans="2:12" ht="12.75" customHeight="1" x14ac:dyDescent="0.2">
      <c r="C1207" s="27"/>
      <c r="D1207" s="27"/>
      <c r="E1207" s="27"/>
      <c r="F1207" s="27"/>
      <c r="G1207" s="27"/>
      <c r="H1207" s="27"/>
      <c r="I1207" s="27"/>
      <c r="J1207" s="27"/>
      <c r="K1207" s="27"/>
      <c r="L1207" s="3"/>
    </row>
    <row r="1208" spans="2:12" ht="12.75" customHeight="1" x14ac:dyDescent="0.2">
      <c r="C1208" s="27"/>
      <c r="D1208" s="27"/>
      <c r="E1208" s="27"/>
      <c r="F1208" s="27"/>
      <c r="G1208" s="27"/>
      <c r="H1208" s="27"/>
      <c r="I1208" s="27"/>
      <c r="J1208" s="27"/>
      <c r="K1208" s="27"/>
      <c r="L1208" s="3"/>
    </row>
    <row r="1209" spans="2:12" ht="12.75" customHeight="1" x14ac:dyDescent="0.2">
      <c r="C1209" s="27"/>
      <c r="D1209" s="27"/>
      <c r="E1209" s="27"/>
      <c r="F1209" s="27"/>
      <c r="G1209" s="27"/>
      <c r="H1209" s="27"/>
      <c r="I1209" s="27"/>
      <c r="J1209" s="27"/>
      <c r="K1209" s="27"/>
      <c r="L1209" s="3"/>
    </row>
    <row r="1210" spans="2:12" ht="12.75" customHeight="1" x14ac:dyDescent="0.2">
      <c r="C1210" s="27"/>
      <c r="D1210" s="27"/>
      <c r="E1210" s="27"/>
      <c r="F1210" s="27"/>
      <c r="G1210" s="27"/>
      <c r="H1210" s="27"/>
      <c r="I1210" s="27"/>
      <c r="J1210" s="27"/>
      <c r="K1210" s="27"/>
      <c r="L1210" s="3"/>
    </row>
    <row r="1211" spans="2:12" ht="12.75" customHeight="1" x14ac:dyDescent="0.2">
      <c r="C1211" s="27"/>
      <c r="D1211" s="27"/>
      <c r="E1211" s="27"/>
      <c r="F1211" s="27"/>
      <c r="G1211" s="27"/>
      <c r="H1211" s="27"/>
      <c r="I1211" s="27"/>
      <c r="J1211" s="27"/>
      <c r="K1211" s="27"/>
      <c r="L1211" s="3"/>
    </row>
    <row r="1212" spans="2:12" ht="12.75" customHeight="1" x14ac:dyDescent="0.2">
      <c r="I1212" s="14">
        <v>93</v>
      </c>
      <c r="J1212" s="14">
        <v>0</v>
      </c>
      <c r="K1212" s="14">
        <f>IF(I1212 * J1212&gt;0,TRUNC(I1212 * J1212+0.005,2),TRUNC(I1212 * J1212-0.005,2))</f>
        <v>0</v>
      </c>
    </row>
    <row r="1215" spans="2:12" ht="12.75" customHeight="1" x14ac:dyDescent="0.2">
      <c r="B1215" s="2" t="s">
        <v>225</v>
      </c>
      <c r="C1215" s="26" t="s">
        <v>415</v>
      </c>
      <c r="D1215" s="26"/>
      <c r="E1215" s="26"/>
      <c r="F1215" s="26"/>
      <c r="G1215" s="26"/>
      <c r="H1215" s="26"/>
      <c r="I1215" s="26"/>
      <c r="J1215" s="26"/>
      <c r="K1215" s="26"/>
      <c r="L1215" s="2"/>
    </row>
    <row r="1216" spans="2:12" ht="12.75" customHeight="1" x14ac:dyDescent="0.2">
      <c r="B1216" s="1" t="s">
        <v>226</v>
      </c>
      <c r="C1216" s="27" t="s">
        <v>227</v>
      </c>
      <c r="D1216" s="27"/>
      <c r="E1216" s="27"/>
      <c r="F1216" s="27"/>
      <c r="G1216" s="27"/>
      <c r="H1216" s="27"/>
      <c r="I1216" s="27"/>
      <c r="J1216" s="27"/>
      <c r="K1216" s="27"/>
      <c r="L1216" s="3"/>
    </row>
    <row r="1217" spans="3:12" ht="12.75" customHeight="1" x14ac:dyDescent="0.2">
      <c r="C1217" s="27"/>
      <c r="D1217" s="27"/>
      <c r="E1217" s="27"/>
      <c r="F1217" s="27"/>
      <c r="G1217" s="27"/>
      <c r="H1217" s="27"/>
      <c r="I1217" s="27"/>
      <c r="J1217" s="27"/>
      <c r="K1217" s="27"/>
      <c r="L1217" s="3"/>
    </row>
    <row r="1218" spans="3:12" ht="12.75" customHeight="1" x14ac:dyDescent="0.2">
      <c r="C1218" s="27"/>
      <c r="D1218" s="27"/>
      <c r="E1218" s="27"/>
      <c r="F1218" s="27"/>
      <c r="G1218" s="27"/>
      <c r="H1218" s="27"/>
      <c r="I1218" s="27"/>
      <c r="J1218" s="27"/>
      <c r="K1218" s="27"/>
      <c r="L1218" s="3"/>
    </row>
    <row r="1219" spans="3:12" ht="12.75" customHeight="1" x14ac:dyDescent="0.2">
      <c r="C1219" s="27"/>
      <c r="D1219" s="27"/>
      <c r="E1219" s="27"/>
      <c r="F1219" s="27"/>
      <c r="G1219" s="27"/>
      <c r="H1219" s="27"/>
      <c r="I1219" s="27"/>
      <c r="J1219" s="27"/>
      <c r="K1219" s="27"/>
      <c r="L1219" s="3"/>
    </row>
    <row r="1220" spans="3:12" ht="12.75" customHeight="1" x14ac:dyDescent="0.2">
      <c r="C1220" s="27"/>
      <c r="D1220" s="27"/>
      <c r="E1220" s="27"/>
      <c r="F1220" s="27"/>
      <c r="G1220" s="27"/>
      <c r="H1220" s="27"/>
      <c r="I1220" s="27"/>
      <c r="J1220" s="27"/>
      <c r="K1220" s="27"/>
      <c r="L1220" s="3"/>
    </row>
    <row r="1221" spans="3:12" ht="12.75" customHeight="1" x14ac:dyDescent="0.2">
      <c r="C1221" s="27"/>
      <c r="D1221" s="27"/>
      <c r="E1221" s="27"/>
      <c r="F1221" s="27"/>
      <c r="G1221" s="27"/>
      <c r="H1221" s="27"/>
      <c r="I1221" s="27"/>
      <c r="J1221" s="27"/>
      <c r="K1221" s="27"/>
      <c r="L1221" s="3"/>
    </row>
    <row r="1222" spans="3:12" ht="12.75" customHeight="1" x14ac:dyDescent="0.2">
      <c r="C1222" s="27"/>
      <c r="D1222" s="27"/>
      <c r="E1222" s="27"/>
      <c r="F1222" s="27"/>
      <c r="G1222" s="27"/>
      <c r="H1222" s="27"/>
      <c r="I1222" s="27"/>
      <c r="J1222" s="27"/>
      <c r="K1222" s="27"/>
      <c r="L1222" s="3"/>
    </row>
    <row r="1223" spans="3:12" ht="12.75" customHeight="1" x14ac:dyDescent="0.2">
      <c r="C1223" s="27"/>
      <c r="D1223" s="27"/>
      <c r="E1223" s="27"/>
      <c r="F1223" s="27"/>
      <c r="G1223" s="27"/>
      <c r="H1223" s="27"/>
      <c r="I1223" s="27"/>
      <c r="J1223" s="27"/>
      <c r="K1223" s="27"/>
      <c r="L1223" s="3"/>
    </row>
    <row r="1224" spans="3:12" ht="12.75" customHeight="1" x14ac:dyDescent="0.2">
      <c r="C1224" s="27"/>
      <c r="D1224" s="27"/>
      <c r="E1224" s="27"/>
      <c r="F1224" s="27"/>
      <c r="G1224" s="27"/>
      <c r="H1224" s="27"/>
      <c r="I1224" s="27"/>
      <c r="J1224" s="27"/>
      <c r="K1224" s="27"/>
      <c r="L1224" s="3"/>
    </row>
    <row r="1225" spans="3:12" ht="12.75" customHeight="1" x14ac:dyDescent="0.2">
      <c r="C1225" s="27"/>
      <c r="D1225" s="27"/>
      <c r="E1225" s="27"/>
      <c r="F1225" s="27"/>
      <c r="G1225" s="27"/>
      <c r="H1225" s="27"/>
      <c r="I1225" s="27"/>
      <c r="J1225" s="27"/>
      <c r="K1225" s="27"/>
      <c r="L1225" s="3"/>
    </row>
    <row r="1226" spans="3:12" ht="12.75" customHeight="1" x14ac:dyDescent="0.2">
      <c r="C1226" s="27"/>
      <c r="D1226" s="27"/>
      <c r="E1226" s="27"/>
      <c r="F1226" s="27"/>
      <c r="G1226" s="27"/>
      <c r="H1226" s="27"/>
      <c r="I1226" s="27"/>
      <c r="J1226" s="27"/>
      <c r="K1226" s="27"/>
      <c r="L1226" s="3"/>
    </row>
    <row r="1227" spans="3:12" ht="12.75" customHeight="1" x14ac:dyDescent="0.2">
      <c r="C1227" s="27"/>
      <c r="D1227" s="27"/>
      <c r="E1227" s="27"/>
      <c r="F1227" s="27"/>
      <c r="G1227" s="27"/>
      <c r="H1227" s="27"/>
      <c r="I1227" s="27"/>
      <c r="J1227" s="27"/>
      <c r="K1227" s="27"/>
      <c r="L1227" s="3"/>
    </row>
    <row r="1228" spans="3:12" ht="12.75" customHeight="1" x14ac:dyDescent="0.2">
      <c r="C1228" s="27"/>
      <c r="D1228" s="27"/>
      <c r="E1228" s="27"/>
      <c r="F1228" s="27"/>
      <c r="G1228" s="27"/>
      <c r="H1228" s="27"/>
      <c r="I1228" s="27"/>
      <c r="J1228" s="27"/>
      <c r="K1228" s="27"/>
      <c r="L1228" s="3"/>
    </row>
    <row r="1229" spans="3:12" ht="12.75" customHeight="1" x14ac:dyDescent="0.2">
      <c r="C1229" s="27"/>
      <c r="D1229" s="27"/>
      <c r="E1229" s="27"/>
      <c r="F1229" s="27"/>
      <c r="G1229" s="27"/>
      <c r="H1229" s="27"/>
      <c r="I1229" s="27"/>
      <c r="J1229" s="27"/>
      <c r="K1229" s="27"/>
      <c r="L1229" s="3"/>
    </row>
    <row r="1230" spans="3:12" ht="12.75" customHeight="1" x14ac:dyDescent="0.2">
      <c r="C1230" s="27"/>
      <c r="D1230" s="27"/>
      <c r="E1230" s="27"/>
      <c r="F1230" s="27"/>
      <c r="G1230" s="27"/>
      <c r="H1230" s="27"/>
      <c r="I1230" s="27"/>
      <c r="J1230" s="27"/>
      <c r="K1230" s="27"/>
      <c r="L1230" s="3"/>
    </row>
    <row r="1231" spans="3:12" ht="12.75" customHeight="1" x14ac:dyDescent="0.2">
      <c r="C1231" s="27"/>
      <c r="D1231" s="27"/>
      <c r="E1231" s="27"/>
      <c r="F1231" s="27"/>
      <c r="G1231" s="27"/>
      <c r="H1231" s="27"/>
      <c r="I1231" s="27"/>
      <c r="J1231" s="27"/>
      <c r="K1231" s="27"/>
      <c r="L1231" s="3"/>
    </row>
    <row r="1232" spans="3:12" ht="24.75" customHeight="1" x14ac:dyDescent="0.2">
      <c r="C1232" s="27"/>
      <c r="D1232" s="27"/>
      <c r="E1232" s="27"/>
      <c r="F1232" s="27"/>
      <c r="G1232" s="27"/>
      <c r="H1232" s="27"/>
      <c r="I1232" s="27"/>
      <c r="J1232" s="27"/>
      <c r="K1232" s="27"/>
      <c r="L1232" s="3"/>
    </row>
    <row r="1233" spans="2:12" ht="12.75" customHeight="1" x14ac:dyDescent="0.2">
      <c r="I1233" s="14">
        <v>40</v>
      </c>
      <c r="J1233" s="14">
        <v>0</v>
      </c>
      <c r="K1233" s="14">
        <f>IF(I1233 * J1233&gt;0,TRUNC(I1233 * J1233+0.005,2),TRUNC(I1233 * J1233-0.005,2))</f>
        <v>0</v>
      </c>
    </row>
    <row r="1236" spans="2:12" ht="12.75" customHeight="1" x14ac:dyDescent="0.2">
      <c r="B1236" s="2" t="s">
        <v>228</v>
      </c>
      <c r="C1236" s="26" t="s">
        <v>416</v>
      </c>
      <c r="D1236" s="26"/>
      <c r="E1236" s="26"/>
      <c r="F1236" s="26"/>
      <c r="G1236" s="26"/>
      <c r="H1236" s="26"/>
      <c r="I1236" s="26"/>
      <c r="J1236" s="26"/>
      <c r="K1236" s="26"/>
      <c r="L1236" s="2"/>
    </row>
    <row r="1237" spans="2:12" ht="12.75" customHeight="1" x14ac:dyDescent="0.2">
      <c r="B1237" s="1" t="s">
        <v>229</v>
      </c>
      <c r="C1237" s="27" t="s">
        <v>230</v>
      </c>
      <c r="D1237" s="27"/>
      <c r="E1237" s="27"/>
      <c r="F1237" s="27"/>
      <c r="G1237" s="27"/>
      <c r="H1237" s="27"/>
      <c r="I1237" s="27"/>
      <c r="J1237" s="27"/>
      <c r="K1237" s="27"/>
      <c r="L1237" s="3"/>
    </row>
    <row r="1238" spans="2:12" ht="12.75" customHeight="1" x14ac:dyDescent="0.2">
      <c r="C1238" s="27"/>
      <c r="D1238" s="27"/>
      <c r="E1238" s="27"/>
      <c r="F1238" s="27"/>
      <c r="G1238" s="27"/>
      <c r="H1238" s="27"/>
      <c r="I1238" s="27"/>
      <c r="J1238" s="27"/>
      <c r="K1238" s="27"/>
      <c r="L1238" s="3"/>
    </row>
    <row r="1239" spans="2:12" ht="12.75" customHeight="1" x14ac:dyDescent="0.2">
      <c r="C1239" s="27"/>
      <c r="D1239" s="27"/>
      <c r="E1239" s="27"/>
      <c r="F1239" s="27"/>
      <c r="G1239" s="27"/>
      <c r="H1239" s="27"/>
      <c r="I1239" s="27"/>
      <c r="J1239" s="27"/>
      <c r="K1239" s="27"/>
      <c r="L1239" s="3"/>
    </row>
    <row r="1240" spans="2:12" ht="12.75" customHeight="1" x14ac:dyDescent="0.2">
      <c r="C1240" s="27"/>
      <c r="D1240" s="27"/>
      <c r="E1240" s="27"/>
      <c r="F1240" s="27"/>
      <c r="G1240" s="27"/>
      <c r="H1240" s="27"/>
      <c r="I1240" s="27"/>
      <c r="J1240" s="27"/>
      <c r="K1240" s="27"/>
      <c r="L1240" s="3"/>
    </row>
    <row r="1241" spans="2:12" ht="12.75" customHeight="1" x14ac:dyDescent="0.2">
      <c r="C1241" s="27"/>
      <c r="D1241" s="27"/>
      <c r="E1241" s="27"/>
      <c r="F1241" s="27"/>
      <c r="G1241" s="27"/>
      <c r="H1241" s="27"/>
      <c r="I1241" s="27"/>
      <c r="J1241" s="27"/>
      <c r="K1241" s="27"/>
      <c r="L1241" s="3"/>
    </row>
    <row r="1242" spans="2:12" ht="12.75" customHeight="1" x14ac:dyDescent="0.2">
      <c r="C1242" s="27"/>
      <c r="D1242" s="27"/>
      <c r="E1242" s="27"/>
      <c r="F1242" s="27"/>
      <c r="G1242" s="27"/>
      <c r="H1242" s="27"/>
      <c r="I1242" s="27"/>
      <c r="J1242" s="27"/>
      <c r="K1242" s="27"/>
      <c r="L1242" s="3"/>
    </row>
    <row r="1243" spans="2:12" ht="12.75" customHeight="1" x14ac:dyDescent="0.2">
      <c r="C1243" s="27"/>
      <c r="D1243" s="27"/>
      <c r="E1243" s="27"/>
      <c r="F1243" s="27"/>
      <c r="G1243" s="27"/>
      <c r="H1243" s="27"/>
      <c r="I1243" s="27"/>
      <c r="J1243" s="27"/>
      <c r="K1243" s="27"/>
      <c r="L1243" s="3"/>
    </row>
    <row r="1244" spans="2:12" ht="12.75" customHeight="1" x14ac:dyDescent="0.2">
      <c r="C1244" s="27"/>
      <c r="D1244" s="27"/>
      <c r="E1244" s="27"/>
      <c r="F1244" s="27"/>
      <c r="G1244" s="27"/>
      <c r="H1244" s="27"/>
      <c r="I1244" s="27"/>
      <c r="J1244" s="27"/>
      <c r="K1244" s="27"/>
      <c r="L1244" s="3"/>
    </row>
    <row r="1245" spans="2:12" ht="12.75" customHeight="1" x14ac:dyDescent="0.2">
      <c r="C1245" s="27"/>
      <c r="D1245" s="27"/>
      <c r="E1245" s="27"/>
      <c r="F1245" s="27"/>
      <c r="G1245" s="27"/>
      <c r="H1245" s="27"/>
      <c r="I1245" s="27"/>
      <c r="J1245" s="27"/>
      <c r="K1245" s="27"/>
      <c r="L1245" s="3"/>
    </row>
    <row r="1246" spans="2:12" ht="12.75" customHeight="1" x14ac:dyDescent="0.2">
      <c r="C1246" s="27"/>
      <c r="D1246" s="27"/>
      <c r="E1246" s="27"/>
      <c r="F1246" s="27"/>
      <c r="G1246" s="27"/>
      <c r="H1246" s="27"/>
      <c r="I1246" s="27"/>
      <c r="J1246" s="27"/>
      <c r="K1246" s="27"/>
      <c r="L1246" s="3"/>
    </row>
    <row r="1247" spans="2:12" ht="12.75" customHeight="1" x14ac:dyDescent="0.2">
      <c r="C1247" s="27"/>
      <c r="D1247" s="27"/>
      <c r="E1247" s="27"/>
      <c r="F1247" s="27"/>
      <c r="G1247" s="27"/>
      <c r="H1247" s="27"/>
      <c r="I1247" s="27"/>
      <c r="J1247" s="27"/>
      <c r="K1247" s="27"/>
      <c r="L1247" s="3"/>
    </row>
    <row r="1248" spans="2:12" ht="12.75" customHeight="1" x14ac:dyDescent="0.2">
      <c r="C1248" s="27"/>
      <c r="D1248" s="27"/>
      <c r="E1248" s="27"/>
      <c r="F1248" s="27"/>
      <c r="G1248" s="27"/>
      <c r="H1248" s="27"/>
      <c r="I1248" s="27"/>
      <c r="J1248" s="27"/>
      <c r="K1248" s="27"/>
      <c r="L1248" s="3"/>
    </row>
    <row r="1249" spans="2:12" ht="12.75" customHeight="1" x14ac:dyDescent="0.2">
      <c r="C1249" s="27"/>
      <c r="D1249" s="27"/>
      <c r="E1249" s="27"/>
      <c r="F1249" s="27"/>
      <c r="G1249" s="27"/>
      <c r="H1249" s="27"/>
      <c r="I1249" s="27"/>
      <c r="J1249" s="27"/>
      <c r="K1249" s="27"/>
      <c r="L1249" s="3"/>
    </row>
    <row r="1250" spans="2:12" ht="12.75" customHeight="1" x14ac:dyDescent="0.2">
      <c r="C1250" s="27"/>
      <c r="D1250" s="27"/>
      <c r="E1250" s="27"/>
      <c r="F1250" s="27"/>
      <c r="G1250" s="27"/>
      <c r="H1250" s="27"/>
      <c r="I1250" s="27"/>
      <c r="J1250" s="27"/>
      <c r="K1250" s="27"/>
      <c r="L1250" s="3"/>
    </row>
    <row r="1251" spans="2:12" ht="12.75" customHeight="1" x14ac:dyDescent="0.2">
      <c r="C1251" s="27"/>
      <c r="D1251" s="27"/>
      <c r="E1251" s="27"/>
      <c r="F1251" s="27"/>
      <c r="G1251" s="27"/>
      <c r="H1251" s="27"/>
      <c r="I1251" s="27"/>
      <c r="J1251" s="27"/>
      <c r="K1251" s="27"/>
      <c r="L1251" s="3"/>
    </row>
    <row r="1252" spans="2:12" ht="12.75" customHeight="1" x14ac:dyDescent="0.2">
      <c r="C1252" s="27"/>
      <c r="D1252" s="27"/>
      <c r="E1252" s="27"/>
      <c r="F1252" s="27"/>
      <c r="G1252" s="27"/>
      <c r="H1252" s="27"/>
      <c r="I1252" s="27"/>
      <c r="J1252" s="27"/>
      <c r="K1252" s="27"/>
      <c r="L1252" s="3"/>
    </row>
    <row r="1253" spans="2:12" ht="12.75" customHeight="1" x14ac:dyDescent="0.2">
      <c r="I1253" s="14">
        <v>65</v>
      </c>
      <c r="J1253" s="14">
        <v>0</v>
      </c>
      <c r="K1253" s="14">
        <f>IF(I1253 * J1253&gt;0,TRUNC(I1253 * J1253+0.005,2),TRUNC(I1253 * J1253-0.005,2))</f>
        <v>0</v>
      </c>
    </row>
    <row r="1256" spans="2:12" ht="12.75" customHeight="1" x14ac:dyDescent="0.2">
      <c r="B1256" s="2" t="s">
        <v>231</v>
      </c>
      <c r="C1256" s="26" t="s">
        <v>417</v>
      </c>
      <c r="D1256" s="26"/>
      <c r="E1256" s="26"/>
      <c r="F1256" s="26"/>
      <c r="G1256" s="26"/>
      <c r="H1256" s="26"/>
      <c r="I1256" s="26"/>
      <c r="J1256" s="26"/>
      <c r="K1256" s="26"/>
      <c r="L1256" s="2"/>
    </row>
    <row r="1257" spans="2:12" ht="12.75" customHeight="1" x14ac:dyDescent="0.2">
      <c r="B1257" s="1" t="s">
        <v>232</v>
      </c>
      <c r="C1257" s="27" t="s">
        <v>233</v>
      </c>
      <c r="D1257" s="27"/>
      <c r="E1257" s="27"/>
      <c r="F1257" s="27"/>
      <c r="G1257" s="27"/>
      <c r="H1257" s="27"/>
      <c r="I1257" s="27"/>
      <c r="J1257" s="27"/>
      <c r="K1257" s="27"/>
      <c r="L1257" s="3"/>
    </row>
    <row r="1258" spans="2:12" ht="12.75" customHeight="1" x14ac:dyDescent="0.2">
      <c r="C1258" s="27"/>
      <c r="D1258" s="27"/>
      <c r="E1258" s="27"/>
      <c r="F1258" s="27"/>
      <c r="G1258" s="27"/>
      <c r="H1258" s="27"/>
      <c r="I1258" s="27"/>
      <c r="J1258" s="27"/>
      <c r="K1258" s="27"/>
      <c r="L1258" s="3"/>
    </row>
    <row r="1259" spans="2:12" ht="12.75" customHeight="1" x14ac:dyDescent="0.2">
      <c r="C1259" s="27"/>
      <c r="D1259" s="27"/>
      <c r="E1259" s="27"/>
      <c r="F1259" s="27"/>
      <c r="G1259" s="27"/>
      <c r="H1259" s="27"/>
      <c r="I1259" s="27"/>
      <c r="J1259" s="27"/>
      <c r="K1259" s="27"/>
      <c r="L1259" s="3"/>
    </row>
    <row r="1260" spans="2:12" ht="12.75" customHeight="1" x14ac:dyDescent="0.2">
      <c r="C1260" s="27"/>
      <c r="D1260" s="27"/>
      <c r="E1260" s="27"/>
      <c r="F1260" s="27"/>
      <c r="G1260" s="27"/>
      <c r="H1260" s="27"/>
      <c r="I1260" s="27"/>
      <c r="J1260" s="27"/>
      <c r="K1260" s="27"/>
      <c r="L1260" s="3"/>
    </row>
    <row r="1261" spans="2:12" ht="12.75" customHeight="1" x14ac:dyDescent="0.2">
      <c r="C1261" s="27"/>
      <c r="D1261" s="27"/>
      <c r="E1261" s="27"/>
      <c r="F1261" s="27"/>
      <c r="G1261" s="27"/>
      <c r="H1261" s="27"/>
      <c r="I1261" s="27"/>
      <c r="J1261" s="27"/>
      <c r="K1261" s="27"/>
      <c r="L1261" s="3"/>
    </row>
    <row r="1262" spans="2:12" ht="12.75" customHeight="1" x14ac:dyDescent="0.2">
      <c r="C1262" s="27"/>
      <c r="D1262" s="27"/>
      <c r="E1262" s="27"/>
      <c r="F1262" s="27"/>
      <c r="G1262" s="27"/>
      <c r="H1262" s="27"/>
      <c r="I1262" s="27"/>
      <c r="J1262" s="27"/>
      <c r="K1262" s="27"/>
      <c r="L1262" s="3"/>
    </row>
    <row r="1263" spans="2:12" ht="12.75" customHeight="1" x14ac:dyDescent="0.2">
      <c r="C1263" s="27"/>
      <c r="D1263" s="27"/>
      <c r="E1263" s="27"/>
      <c r="F1263" s="27"/>
      <c r="G1263" s="27"/>
      <c r="H1263" s="27"/>
      <c r="I1263" s="27"/>
      <c r="J1263" s="27"/>
      <c r="K1263" s="27"/>
      <c r="L1263" s="3"/>
    </row>
    <row r="1264" spans="2:12" ht="12.75" customHeight="1" x14ac:dyDescent="0.2">
      <c r="C1264" s="27"/>
      <c r="D1264" s="27"/>
      <c r="E1264" s="27"/>
      <c r="F1264" s="27"/>
      <c r="G1264" s="27"/>
      <c r="H1264" s="27"/>
      <c r="I1264" s="27"/>
      <c r="J1264" s="27"/>
      <c r="K1264" s="27"/>
      <c r="L1264" s="3"/>
    </row>
    <row r="1265" spans="3:12" ht="12.75" customHeight="1" x14ac:dyDescent="0.2">
      <c r="C1265" s="27"/>
      <c r="D1265" s="27"/>
      <c r="E1265" s="27"/>
      <c r="F1265" s="27"/>
      <c r="G1265" s="27"/>
      <c r="H1265" s="27"/>
      <c r="I1265" s="27"/>
      <c r="J1265" s="27"/>
      <c r="K1265" s="27"/>
      <c r="L1265" s="3"/>
    </row>
    <row r="1266" spans="3:12" ht="12.75" customHeight="1" x14ac:dyDescent="0.2">
      <c r="C1266" s="27"/>
      <c r="D1266" s="27"/>
      <c r="E1266" s="27"/>
      <c r="F1266" s="27"/>
      <c r="G1266" s="27"/>
      <c r="H1266" s="27"/>
      <c r="I1266" s="27"/>
      <c r="J1266" s="27"/>
      <c r="K1266" s="27"/>
      <c r="L1266" s="3"/>
    </row>
    <row r="1267" spans="3:12" ht="12.75" customHeight="1" x14ac:dyDescent="0.2">
      <c r="C1267" s="27"/>
      <c r="D1267" s="27"/>
      <c r="E1267" s="27"/>
      <c r="F1267" s="27"/>
      <c r="G1267" s="27"/>
      <c r="H1267" s="27"/>
      <c r="I1267" s="27"/>
      <c r="J1267" s="27"/>
      <c r="K1267" s="27"/>
      <c r="L1267" s="3"/>
    </row>
    <row r="1268" spans="3:12" ht="12.75" customHeight="1" x14ac:dyDescent="0.2">
      <c r="C1268" s="27"/>
      <c r="D1268" s="27"/>
      <c r="E1268" s="27"/>
      <c r="F1268" s="27"/>
      <c r="G1268" s="27"/>
      <c r="H1268" s="27"/>
      <c r="I1268" s="27"/>
      <c r="J1268" s="27"/>
      <c r="K1268" s="27"/>
      <c r="L1268" s="3"/>
    </row>
    <row r="1269" spans="3:12" ht="12.75" customHeight="1" x14ac:dyDescent="0.2">
      <c r="C1269" s="27"/>
      <c r="D1269" s="27"/>
      <c r="E1269" s="27"/>
      <c r="F1269" s="27"/>
      <c r="G1269" s="27"/>
      <c r="H1269" s="27"/>
      <c r="I1269" s="27"/>
      <c r="J1269" s="27"/>
      <c r="K1269" s="27"/>
      <c r="L1269" s="3"/>
    </row>
    <row r="1270" spans="3:12" ht="12.75" customHeight="1" x14ac:dyDescent="0.2">
      <c r="C1270" s="27"/>
      <c r="D1270" s="27"/>
      <c r="E1270" s="27"/>
      <c r="F1270" s="27"/>
      <c r="G1270" s="27"/>
      <c r="H1270" s="27"/>
      <c r="I1270" s="27"/>
      <c r="J1270" s="27"/>
      <c r="K1270" s="27"/>
      <c r="L1270" s="3"/>
    </row>
    <row r="1271" spans="3:12" ht="12.75" customHeight="1" x14ac:dyDescent="0.2">
      <c r="C1271" s="27"/>
      <c r="D1271" s="27"/>
      <c r="E1271" s="27"/>
      <c r="F1271" s="27"/>
      <c r="G1271" s="27"/>
      <c r="H1271" s="27"/>
      <c r="I1271" s="27"/>
      <c r="J1271" s="27"/>
      <c r="K1271" s="27"/>
      <c r="L1271" s="3"/>
    </row>
    <row r="1272" spans="3:12" ht="12.75" customHeight="1" x14ac:dyDescent="0.2">
      <c r="C1272" s="27"/>
      <c r="D1272" s="27"/>
      <c r="E1272" s="27"/>
      <c r="F1272" s="27"/>
      <c r="G1272" s="27"/>
      <c r="H1272" s="27"/>
      <c r="I1272" s="27"/>
      <c r="J1272" s="27"/>
      <c r="K1272" s="27"/>
      <c r="L1272" s="3"/>
    </row>
    <row r="1273" spans="3:12" ht="12.75" customHeight="1" x14ac:dyDescent="0.2">
      <c r="I1273" s="14">
        <v>12</v>
      </c>
      <c r="J1273" s="14">
        <v>0</v>
      </c>
      <c r="K1273" s="14">
        <f>IF(I1273 * J1273&gt;0,TRUNC(I1273 * J1273+0.005,2),TRUNC(I1273 * J1273-0.005,2))</f>
        <v>0</v>
      </c>
    </row>
    <row r="1277" spans="3:12" ht="15.75" customHeight="1" thickBot="1" x14ac:dyDescent="0.25">
      <c r="C1277" s="15" t="s">
        <v>234</v>
      </c>
      <c r="D1277" s="15"/>
      <c r="E1277" s="15"/>
      <c r="F1277" s="15"/>
      <c r="G1277" s="15"/>
      <c r="H1277" s="15"/>
      <c r="I1277" s="15"/>
      <c r="J1277" s="16"/>
      <c r="K1277" s="17">
        <f xml:space="preserve"> K968+ K987+ K1007+ K1026+ K1036+ K1055+ K1078+ K1101+ K1124+ K1139+ K1149+ K1166+ K1189+ K1212+ K1233+ K1253+ K1273</f>
        <v>0</v>
      </c>
    </row>
    <row r="1278" spans="3:12" ht="12.75" customHeight="1" thickTop="1" x14ac:dyDescent="0.2">
      <c r="C1278" s="2"/>
      <c r="D1278" s="2"/>
      <c r="E1278" s="2"/>
      <c r="F1278" s="2"/>
      <c r="G1278" s="2"/>
      <c r="H1278" s="2"/>
      <c r="I1278" s="2"/>
      <c r="J1278" s="2"/>
      <c r="K1278" s="2"/>
      <c r="L1278" s="5"/>
    </row>
    <row r="1279" spans="3:12" ht="12.75" customHeight="1" x14ac:dyDescent="0.2">
      <c r="C1279" s="4"/>
      <c r="D1279" s="4"/>
      <c r="E1279" s="4"/>
      <c r="F1279" s="4"/>
      <c r="G1279" s="4"/>
      <c r="H1279" s="4"/>
      <c r="I1279" s="4"/>
      <c r="J1279" s="4"/>
      <c r="K1279" s="4"/>
      <c r="L1279" s="4"/>
    </row>
    <row r="1282" spans="2:12" ht="16.5" customHeight="1" x14ac:dyDescent="0.2">
      <c r="B1282" s="29" t="s">
        <v>235</v>
      </c>
      <c r="C1282" s="29"/>
      <c r="D1282" s="29"/>
      <c r="E1282" s="29"/>
      <c r="F1282" s="29"/>
      <c r="G1282" s="29"/>
      <c r="H1282" s="29"/>
      <c r="I1282" s="29"/>
      <c r="J1282" s="29"/>
      <c r="K1282" s="29"/>
      <c r="L1282" s="11"/>
    </row>
    <row r="1285" spans="2:12" ht="12.75" customHeight="1" x14ac:dyDescent="0.2">
      <c r="B1285" s="2" t="s">
        <v>236</v>
      </c>
      <c r="C1285" s="26" t="s">
        <v>418</v>
      </c>
      <c r="D1285" s="26"/>
      <c r="E1285" s="26"/>
      <c r="F1285" s="26"/>
      <c r="G1285" s="26"/>
      <c r="H1285" s="26"/>
      <c r="I1285" s="26"/>
      <c r="J1285" s="26"/>
      <c r="K1285" s="26"/>
      <c r="L1285" s="2"/>
    </row>
    <row r="1286" spans="2:12" ht="12.75" customHeight="1" x14ac:dyDescent="0.2">
      <c r="B1286" s="1" t="s">
        <v>237</v>
      </c>
      <c r="C1286" s="27" t="s">
        <v>238</v>
      </c>
      <c r="D1286" s="27"/>
      <c r="E1286" s="27"/>
      <c r="F1286" s="27"/>
      <c r="G1286" s="27"/>
      <c r="H1286" s="27"/>
      <c r="I1286" s="27"/>
      <c r="J1286" s="27"/>
      <c r="K1286" s="27"/>
      <c r="L1286" s="3"/>
    </row>
    <row r="1287" spans="2:12" ht="12.75" customHeight="1" x14ac:dyDescent="0.2">
      <c r="C1287" s="27"/>
      <c r="D1287" s="27"/>
      <c r="E1287" s="27"/>
      <c r="F1287" s="27"/>
      <c r="G1287" s="27"/>
      <c r="H1287" s="27"/>
      <c r="I1287" s="27"/>
      <c r="J1287" s="27"/>
      <c r="K1287" s="27"/>
      <c r="L1287" s="3"/>
    </row>
    <row r="1288" spans="2:12" ht="12.75" customHeight="1" x14ac:dyDescent="0.2">
      <c r="C1288" s="27"/>
      <c r="D1288" s="27"/>
      <c r="E1288" s="27"/>
      <c r="F1288" s="27"/>
      <c r="G1288" s="27"/>
      <c r="H1288" s="27"/>
      <c r="I1288" s="27"/>
      <c r="J1288" s="27"/>
      <c r="K1288" s="27"/>
      <c r="L1288" s="3"/>
    </row>
    <row r="1289" spans="2:12" ht="12.75" customHeight="1" x14ac:dyDescent="0.2">
      <c r="C1289" s="27"/>
      <c r="D1289" s="27"/>
      <c r="E1289" s="27"/>
      <c r="F1289" s="27"/>
      <c r="G1289" s="27"/>
      <c r="H1289" s="27"/>
      <c r="I1289" s="27"/>
      <c r="J1289" s="27"/>
      <c r="K1289" s="27"/>
      <c r="L1289" s="3"/>
    </row>
    <row r="1290" spans="2:12" ht="12.75" customHeight="1" x14ac:dyDescent="0.2">
      <c r="C1290" s="27"/>
      <c r="D1290" s="27"/>
      <c r="E1290" s="27"/>
      <c r="F1290" s="27"/>
      <c r="G1290" s="27"/>
      <c r="H1290" s="27"/>
      <c r="I1290" s="27"/>
      <c r="J1290" s="27"/>
      <c r="K1290" s="27"/>
      <c r="L1290" s="3"/>
    </row>
    <row r="1291" spans="2:12" ht="12.75" customHeight="1" x14ac:dyDescent="0.2">
      <c r="C1291" s="27"/>
      <c r="D1291" s="27"/>
      <c r="E1291" s="27"/>
      <c r="F1291" s="27"/>
      <c r="G1291" s="27"/>
      <c r="H1291" s="27"/>
      <c r="I1291" s="27"/>
      <c r="J1291" s="27"/>
      <c r="K1291" s="27"/>
      <c r="L1291" s="3"/>
    </row>
    <row r="1292" spans="2:12" ht="12.75" customHeight="1" x14ac:dyDescent="0.2">
      <c r="C1292" s="27"/>
      <c r="D1292" s="27"/>
      <c r="E1292" s="27"/>
      <c r="F1292" s="27"/>
      <c r="G1292" s="27"/>
      <c r="H1292" s="27"/>
      <c r="I1292" s="27"/>
      <c r="J1292" s="27"/>
      <c r="K1292" s="27"/>
      <c r="L1292" s="3"/>
    </row>
    <row r="1293" spans="2:12" ht="12.75" customHeight="1" x14ac:dyDescent="0.2">
      <c r="C1293" s="27"/>
      <c r="D1293" s="27"/>
      <c r="E1293" s="27"/>
      <c r="F1293" s="27"/>
      <c r="G1293" s="27"/>
      <c r="H1293" s="27"/>
      <c r="I1293" s="27"/>
      <c r="J1293" s="27"/>
      <c r="K1293" s="27"/>
      <c r="L1293" s="3"/>
    </row>
    <row r="1294" spans="2:12" ht="12.75" customHeight="1" x14ac:dyDescent="0.2">
      <c r="C1294" s="27"/>
      <c r="D1294" s="27"/>
      <c r="E1294" s="27"/>
      <c r="F1294" s="27"/>
      <c r="G1294" s="27"/>
      <c r="H1294" s="27"/>
      <c r="I1294" s="27"/>
      <c r="J1294" s="27"/>
      <c r="K1294" s="27"/>
      <c r="L1294" s="3"/>
    </row>
    <row r="1295" spans="2:12" ht="12.75" customHeight="1" x14ac:dyDescent="0.2">
      <c r="C1295" s="27"/>
      <c r="D1295" s="27"/>
      <c r="E1295" s="27"/>
      <c r="F1295" s="27"/>
      <c r="G1295" s="27"/>
      <c r="H1295" s="27"/>
      <c r="I1295" s="27"/>
      <c r="J1295" s="27"/>
      <c r="K1295" s="27"/>
      <c r="L1295" s="3"/>
    </row>
    <row r="1296" spans="2:12" ht="12.75" customHeight="1" x14ac:dyDescent="0.2">
      <c r="C1296" s="27"/>
      <c r="D1296" s="27"/>
      <c r="E1296" s="27"/>
      <c r="F1296" s="27"/>
      <c r="G1296" s="27"/>
      <c r="H1296" s="27"/>
      <c r="I1296" s="27"/>
      <c r="J1296" s="27"/>
      <c r="K1296" s="27"/>
      <c r="L1296" s="3"/>
    </row>
    <row r="1297" spans="2:12" ht="12.75" customHeight="1" x14ac:dyDescent="0.2">
      <c r="C1297" s="27"/>
      <c r="D1297" s="27"/>
      <c r="E1297" s="27"/>
      <c r="F1297" s="27"/>
      <c r="G1297" s="27"/>
      <c r="H1297" s="27"/>
      <c r="I1297" s="27"/>
      <c r="J1297" s="27"/>
      <c r="K1297" s="27"/>
      <c r="L1297" s="3"/>
    </row>
    <row r="1298" spans="2:12" ht="12.75" customHeight="1" x14ac:dyDescent="0.2">
      <c r="C1298" s="27"/>
      <c r="D1298" s="27"/>
      <c r="E1298" s="27"/>
      <c r="F1298" s="27"/>
      <c r="G1298" s="27"/>
      <c r="H1298" s="27"/>
      <c r="I1298" s="27"/>
      <c r="J1298" s="27"/>
      <c r="K1298" s="27"/>
      <c r="L1298" s="3"/>
    </row>
    <row r="1299" spans="2:12" ht="12.75" customHeight="1" x14ac:dyDescent="0.2">
      <c r="C1299" s="27"/>
      <c r="D1299" s="27"/>
      <c r="E1299" s="27"/>
      <c r="F1299" s="27"/>
      <c r="G1299" s="27"/>
      <c r="H1299" s="27"/>
      <c r="I1299" s="27"/>
      <c r="J1299" s="27"/>
      <c r="K1299" s="27"/>
      <c r="L1299" s="3"/>
    </row>
    <row r="1300" spans="2:12" ht="12.75" customHeight="1" x14ac:dyDescent="0.2">
      <c r="C1300" s="27"/>
      <c r="D1300" s="27"/>
      <c r="E1300" s="27"/>
      <c r="F1300" s="27"/>
      <c r="G1300" s="27"/>
      <c r="H1300" s="27"/>
      <c r="I1300" s="27"/>
      <c r="J1300" s="27"/>
      <c r="K1300" s="27"/>
      <c r="L1300" s="3"/>
    </row>
    <row r="1301" spans="2:12" ht="12.75" customHeight="1" x14ac:dyDescent="0.2">
      <c r="C1301" s="27"/>
      <c r="D1301" s="27"/>
      <c r="E1301" s="27"/>
      <c r="F1301" s="27"/>
      <c r="G1301" s="27"/>
      <c r="H1301" s="27"/>
      <c r="I1301" s="27"/>
      <c r="J1301" s="27"/>
      <c r="K1301" s="27"/>
      <c r="L1301" s="3"/>
    </row>
    <row r="1302" spans="2:12" ht="12.75" customHeight="1" x14ac:dyDescent="0.2">
      <c r="C1302" s="27"/>
      <c r="D1302" s="27"/>
      <c r="E1302" s="27"/>
      <c r="F1302" s="27"/>
      <c r="G1302" s="27"/>
      <c r="H1302" s="27"/>
      <c r="I1302" s="27"/>
      <c r="J1302" s="27"/>
      <c r="K1302" s="27"/>
      <c r="L1302" s="3"/>
    </row>
    <row r="1303" spans="2:12" ht="12.75" customHeight="1" x14ac:dyDescent="0.2">
      <c r="I1303" s="14">
        <v>62</v>
      </c>
      <c r="J1303" s="14">
        <v>0</v>
      </c>
      <c r="K1303" s="14">
        <f>IF(I1303 * J1303&gt;0,TRUNC(I1303 * J1303+0.005,2),TRUNC(I1303 * J1303-0.005,2))</f>
        <v>0</v>
      </c>
    </row>
    <row r="1306" spans="2:12" ht="12.75" customHeight="1" x14ac:dyDescent="0.2">
      <c r="B1306" s="2" t="s">
        <v>239</v>
      </c>
      <c r="C1306" s="26" t="s">
        <v>419</v>
      </c>
      <c r="D1306" s="26"/>
      <c r="E1306" s="26"/>
      <c r="F1306" s="26"/>
      <c r="G1306" s="26"/>
      <c r="H1306" s="26"/>
      <c r="I1306" s="26"/>
      <c r="J1306" s="26"/>
      <c r="K1306" s="26"/>
      <c r="L1306" s="2"/>
    </row>
    <row r="1307" spans="2:12" ht="12.75" customHeight="1" x14ac:dyDescent="0.2">
      <c r="B1307" s="1" t="s">
        <v>240</v>
      </c>
      <c r="C1307" s="27" t="s">
        <v>241</v>
      </c>
      <c r="D1307" s="27"/>
      <c r="E1307" s="27"/>
      <c r="F1307" s="27"/>
      <c r="G1307" s="27"/>
      <c r="H1307" s="27"/>
      <c r="I1307" s="27"/>
      <c r="J1307" s="27"/>
      <c r="K1307" s="27"/>
      <c r="L1307" s="3"/>
    </row>
    <row r="1308" spans="2:12" ht="12.75" customHeight="1" x14ac:dyDescent="0.2">
      <c r="C1308" s="27"/>
      <c r="D1308" s="27"/>
      <c r="E1308" s="27"/>
      <c r="F1308" s="27"/>
      <c r="G1308" s="27"/>
      <c r="H1308" s="27"/>
      <c r="I1308" s="27"/>
      <c r="J1308" s="27"/>
      <c r="K1308" s="27"/>
      <c r="L1308" s="3"/>
    </row>
    <row r="1309" spans="2:12" ht="12.75" customHeight="1" x14ac:dyDescent="0.2">
      <c r="C1309" s="27"/>
      <c r="D1309" s="27"/>
      <c r="E1309" s="27"/>
      <c r="F1309" s="27"/>
      <c r="G1309" s="27"/>
      <c r="H1309" s="27"/>
      <c r="I1309" s="27"/>
      <c r="J1309" s="27"/>
      <c r="K1309" s="27"/>
      <c r="L1309" s="3"/>
    </row>
    <row r="1310" spans="2:12" ht="12.75" customHeight="1" x14ac:dyDescent="0.2">
      <c r="C1310" s="27"/>
      <c r="D1310" s="27"/>
      <c r="E1310" s="27"/>
      <c r="F1310" s="27"/>
      <c r="G1310" s="27"/>
      <c r="H1310" s="27"/>
      <c r="I1310" s="27"/>
      <c r="J1310" s="27"/>
      <c r="K1310" s="27"/>
      <c r="L1310" s="3"/>
    </row>
    <row r="1311" spans="2:12" ht="12.75" customHeight="1" x14ac:dyDescent="0.2">
      <c r="C1311" s="27"/>
      <c r="D1311" s="27"/>
      <c r="E1311" s="27"/>
      <c r="F1311" s="27"/>
      <c r="G1311" s="27"/>
      <c r="H1311" s="27"/>
      <c r="I1311" s="27"/>
      <c r="J1311" s="27"/>
      <c r="K1311" s="27"/>
      <c r="L1311" s="3"/>
    </row>
    <row r="1312" spans="2:12" ht="12.75" customHeight="1" x14ac:dyDescent="0.2">
      <c r="C1312" s="27"/>
      <c r="D1312" s="27"/>
      <c r="E1312" s="27"/>
      <c r="F1312" s="27"/>
      <c r="G1312" s="27"/>
      <c r="H1312" s="27"/>
      <c r="I1312" s="27"/>
      <c r="J1312" s="27"/>
      <c r="K1312" s="27"/>
      <c r="L1312" s="3"/>
    </row>
    <row r="1313" spans="2:12" ht="12.75" customHeight="1" x14ac:dyDescent="0.2">
      <c r="C1313" s="27"/>
      <c r="D1313" s="27"/>
      <c r="E1313" s="27"/>
      <c r="F1313" s="27"/>
      <c r="G1313" s="27"/>
      <c r="H1313" s="27"/>
      <c r="I1313" s="27"/>
      <c r="J1313" s="27"/>
      <c r="K1313" s="27"/>
      <c r="L1313" s="3"/>
    </row>
    <row r="1314" spans="2:12" ht="12.75" customHeight="1" x14ac:dyDescent="0.2">
      <c r="C1314" s="27"/>
      <c r="D1314" s="27"/>
      <c r="E1314" s="27"/>
      <c r="F1314" s="27"/>
      <c r="G1314" s="27"/>
      <c r="H1314" s="27"/>
      <c r="I1314" s="27"/>
      <c r="J1314" s="27"/>
      <c r="K1314" s="27"/>
      <c r="L1314" s="3"/>
    </row>
    <row r="1315" spans="2:12" ht="12.75" customHeight="1" x14ac:dyDescent="0.2">
      <c r="C1315" s="27"/>
      <c r="D1315" s="27"/>
      <c r="E1315" s="27"/>
      <c r="F1315" s="27"/>
      <c r="G1315" s="27"/>
      <c r="H1315" s="27"/>
      <c r="I1315" s="27"/>
      <c r="J1315" s="27"/>
      <c r="K1315" s="27"/>
      <c r="L1315" s="3"/>
    </row>
    <row r="1316" spans="2:12" ht="12.75" customHeight="1" x14ac:dyDescent="0.2">
      <c r="C1316" s="27"/>
      <c r="D1316" s="27"/>
      <c r="E1316" s="27"/>
      <c r="F1316" s="27"/>
      <c r="G1316" s="27"/>
      <c r="H1316" s="27"/>
      <c r="I1316" s="27"/>
      <c r="J1316" s="27"/>
      <c r="K1316" s="27"/>
      <c r="L1316" s="3"/>
    </row>
    <row r="1317" spans="2:12" ht="12.75" customHeight="1" x14ac:dyDescent="0.2">
      <c r="C1317" s="27"/>
      <c r="D1317" s="27"/>
      <c r="E1317" s="27"/>
      <c r="F1317" s="27"/>
      <c r="G1317" s="27"/>
      <c r="H1317" s="27"/>
      <c r="I1317" s="27"/>
      <c r="J1317" s="27"/>
      <c r="K1317" s="27"/>
      <c r="L1317" s="3"/>
    </row>
    <row r="1318" spans="2:12" ht="12.75" customHeight="1" x14ac:dyDescent="0.2">
      <c r="C1318" s="27"/>
      <c r="D1318" s="27"/>
      <c r="E1318" s="27"/>
      <c r="F1318" s="27"/>
      <c r="G1318" s="27"/>
      <c r="H1318" s="27"/>
      <c r="I1318" s="27"/>
      <c r="J1318" s="27"/>
      <c r="K1318" s="27"/>
      <c r="L1318" s="3"/>
    </row>
    <row r="1319" spans="2:12" ht="12.75" customHeight="1" x14ac:dyDescent="0.2">
      <c r="C1319" s="27"/>
      <c r="D1319" s="27"/>
      <c r="E1319" s="27"/>
      <c r="F1319" s="27"/>
      <c r="G1319" s="27"/>
      <c r="H1319" s="27"/>
      <c r="I1319" s="27"/>
      <c r="J1319" s="27"/>
      <c r="K1319" s="27"/>
      <c r="L1319" s="3"/>
    </row>
    <row r="1320" spans="2:12" ht="12.75" customHeight="1" x14ac:dyDescent="0.2">
      <c r="C1320" s="27"/>
      <c r="D1320" s="27"/>
      <c r="E1320" s="27"/>
      <c r="F1320" s="27"/>
      <c r="G1320" s="27"/>
      <c r="H1320" s="27"/>
      <c r="I1320" s="27"/>
      <c r="J1320" s="27"/>
      <c r="K1320" s="27"/>
      <c r="L1320" s="3"/>
    </row>
    <row r="1321" spans="2:12" ht="12.75" customHeight="1" x14ac:dyDescent="0.2">
      <c r="C1321" s="27"/>
      <c r="D1321" s="27"/>
      <c r="E1321" s="27"/>
      <c r="F1321" s="27"/>
      <c r="G1321" s="27"/>
      <c r="H1321" s="27"/>
      <c r="I1321" s="27"/>
      <c r="J1321" s="27"/>
      <c r="K1321" s="27"/>
      <c r="L1321" s="3"/>
    </row>
    <row r="1322" spans="2:12" ht="12.75" customHeight="1" x14ac:dyDescent="0.2">
      <c r="C1322" s="27"/>
      <c r="D1322" s="27"/>
      <c r="E1322" s="27"/>
      <c r="F1322" s="27"/>
      <c r="G1322" s="27"/>
      <c r="H1322" s="27"/>
      <c r="I1322" s="27"/>
      <c r="J1322" s="27"/>
      <c r="K1322" s="27"/>
      <c r="L1322" s="3"/>
    </row>
    <row r="1323" spans="2:12" ht="12.75" customHeight="1" x14ac:dyDescent="0.2">
      <c r="C1323" s="27"/>
      <c r="D1323" s="27"/>
      <c r="E1323" s="27"/>
      <c r="F1323" s="27"/>
      <c r="G1323" s="27"/>
      <c r="H1323" s="27"/>
      <c r="I1323" s="27"/>
      <c r="J1323" s="27"/>
      <c r="K1323" s="27"/>
      <c r="L1323" s="3"/>
    </row>
    <row r="1324" spans="2:12" ht="12.75" customHeight="1" x14ac:dyDescent="0.2">
      <c r="I1324" s="14">
        <v>9</v>
      </c>
      <c r="J1324" s="14">
        <v>0</v>
      </c>
      <c r="K1324" s="14">
        <f>IF(I1324 * J1324&gt;0,TRUNC(I1324 * J1324+0.005,2),TRUNC(I1324 * J1324-0.005,2))</f>
        <v>0</v>
      </c>
    </row>
    <row r="1327" spans="2:12" ht="12.75" customHeight="1" x14ac:dyDescent="0.2">
      <c r="B1327" s="2" t="s">
        <v>242</v>
      </c>
      <c r="C1327" s="26" t="s">
        <v>420</v>
      </c>
      <c r="D1327" s="26"/>
      <c r="E1327" s="26"/>
      <c r="F1327" s="26"/>
      <c r="G1327" s="26"/>
      <c r="H1327" s="26"/>
      <c r="I1327" s="26"/>
      <c r="J1327" s="26"/>
      <c r="K1327" s="26"/>
      <c r="L1327" s="2"/>
    </row>
    <row r="1328" spans="2:12" ht="12.75" customHeight="1" x14ac:dyDescent="0.2">
      <c r="B1328" s="2"/>
      <c r="C1328" s="27" t="s">
        <v>241</v>
      </c>
      <c r="D1328" s="27"/>
      <c r="E1328" s="27"/>
      <c r="F1328" s="27"/>
      <c r="G1328" s="27"/>
      <c r="H1328" s="27"/>
      <c r="I1328" s="27"/>
      <c r="J1328" s="27"/>
      <c r="K1328" s="27"/>
      <c r="L1328" s="2"/>
    </row>
    <row r="1329" spans="2:11" ht="12.75" customHeight="1" x14ac:dyDescent="0.2">
      <c r="B1329" s="1" t="s">
        <v>243</v>
      </c>
      <c r="C1329" s="27"/>
      <c r="D1329" s="27"/>
      <c r="E1329" s="27"/>
      <c r="F1329" s="27"/>
      <c r="G1329" s="27"/>
      <c r="H1329" s="27"/>
      <c r="I1329" s="27"/>
      <c r="J1329" s="27"/>
      <c r="K1329" s="27"/>
    </row>
    <row r="1330" spans="2:11" ht="12.75" customHeight="1" x14ac:dyDescent="0.2">
      <c r="C1330" s="27"/>
      <c r="D1330" s="27"/>
      <c r="E1330" s="27"/>
      <c r="F1330" s="27"/>
      <c r="G1330" s="27"/>
      <c r="H1330" s="27"/>
      <c r="I1330" s="27"/>
      <c r="J1330" s="27"/>
      <c r="K1330" s="27"/>
    </row>
    <row r="1331" spans="2:11" ht="12.75" customHeight="1" x14ac:dyDescent="0.2">
      <c r="C1331" s="27"/>
      <c r="D1331" s="27"/>
      <c r="E1331" s="27"/>
      <c r="F1331" s="27"/>
      <c r="G1331" s="27"/>
      <c r="H1331" s="27"/>
      <c r="I1331" s="27"/>
      <c r="J1331" s="27"/>
      <c r="K1331" s="27"/>
    </row>
    <row r="1332" spans="2:11" ht="12.75" customHeight="1" x14ac:dyDescent="0.2">
      <c r="C1332" s="27"/>
      <c r="D1332" s="27"/>
      <c r="E1332" s="27"/>
      <c r="F1332" s="27"/>
      <c r="G1332" s="27"/>
      <c r="H1332" s="27"/>
      <c r="I1332" s="27"/>
      <c r="J1332" s="27"/>
      <c r="K1332" s="27"/>
    </row>
    <row r="1333" spans="2:11" ht="12.75" customHeight="1" x14ac:dyDescent="0.2">
      <c r="C1333" s="27"/>
      <c r="D1333" s="27"/>
      <c r="E1333" s="27"/>
      <c r="F1333" s="27"/>
      <c r="G1333" s="27"/>
      <c r="H1333" s="27"/>
      <c r="I1333" s="27"/>
      <c r="J1333" s="27"/>
      <c r="K1333" s="27"/>
    </row>
    <row r="1334" spans="2:11" ht="12.75" customHeight="1" x14ac:dyDescent="0.2">
      <c r="C1334" s="27"/>
      <c r="D1334" s="27"/>
      <c r="E1334" s="27"/>
      <c r="F1334" s="27"/>
      <c r="G1334" s="27"/>
      <c r="H1334" s="27"/>
      <c r="I1334" s="27"/>
      <c r="J1334" s="27"/>
      <c r="K1334" s="27"/>
    </row>
    <row r="1335" spans="2:11" ht="12.75" customHeight="1" x14ac:dyDescent="0.2">
      <c r="C1335" s="27"/>
      <c r="D1335" s="27"/>
      <c r="E1335" s="27"/>
      <c r="F1335" s="27"/>
      <c r="G1335" s="27"/>
      <c r="H1335" s="27"/>
      <c r="I1335" s="27"/>
      <c r="J1335" s="27"/>
      <c r="K1335" s="27"/>
    </row>
    <row r="1336" spans="2:11" ht="12.75" customHeight="1" x14ac:dyDescent="0.2">
      <c r="C1336" s="27"/>
      <c r="D1336" s="27"/>
      <c r="E1336" s="27"/>
      <c r="F1336" s="27"/>
      <c r="G1336" s="27"/>
      <c r="H1336" s="27"/>
      <c r="I1336" s="27"/>
      <c r="J1336" s="27"/>
      <c r="K1336" s="27"/>
    </row>
    <row r="1337" spans="2:11" ht="12.75" customHeight="1" x14ac:dyDescent="0.2">
      <c r="C1337" s="27"/>
      <c r="D1337" s="27"/>
      <c r="E1337" s="27"/>
      <c r="F1337" s="27"/>
      <c r="G1337" s="27"/>
      <c r="H1337" s="27"/>
      <c r="I1337" s="27"/>
      <c r="J1337" s="27"/>
      <c r="K1337" s="27"/>
    </row>
    <row r="1338" spans="2:11" ht="12.75" customHeight="1" x14ac:dyDescent="0.2">
      <c r="C1338" s="27"/>
      <c r="D1338" s="27"/>
      <c r="E1338" s="27"/>
      <c r="F1338" s="27"/>
      <c r="G1338" s="27"/>
      <c r="H1338" s="27"/>
      <c r="I1338" s="27"/>
      <c r="J1338" s="27"/>
      <c r="K1338" s="27"/>
    </row>
    <row r="1339" spans="2:11" ht="12.75" customHeight="1" x14ac:dyDescent="0.2">
      <c r="C1339" s="27"/>
      <c r="D1339" s="27"/>
      <c r="E1339" s="27"/>
      <c r="F1339" s="27"/>
      <c r="G1339" s="27"/>
      <c r="H1339" s="27"/>
      <c r="I1339" s="27"/>
      <c r="J1339" s="27"/>
      <c r="K1339" s="27"/>
    </row>
    <row r="1340" spans="2:11" ht="12.75" customHeight="1" x14ac:dyDescent="0.2">
      <c r="C1340" s="27"/>
      <c r="D1340" s="27"/>
      <c r="E1340" s="27"/>
      <c r="F1340" s="27"/>
      <c r="G1340" s="27"/>
      <c r="H1340" s="27"/>
      <c r="I1340" s="27"/>
      <c r="J1340" s="27"/>
      <c r="K1340" s="27"/>
    </row>
    <row r="1341" spans="2:11" ht="12.75" customHeight="1" x14ac:dyDescent="0.2">
      <c r="C1341" s="27"/>
      <c r="D1341" s="27"/>
      <c r="E1341" s="27"/>
      <c r="F1341" s="27"/>
      <c r="G1341" s="27"/>
      <c r="H1341" s="27"/>
      <c r="I1341" s="27"/>
      <c r="J1341" s="27"/>
      <c r="K1341" s="27"/>
    </row>
    <row r="1342" spans="2:11" ht="12.75" customHeight="1" x14ac:dyDescent="0.2">
      <c r="C1342" s="27"/>
      <c r="D1342" s="27"/>
      <c r="E1342" s="27"/>
      <c r="F1342" s="27"/>
      <c r="G1342" s="27"/>
      <c r="H1342" s="27"/>
      <c r="I1342" s="27"/>
      <c r="J1342" s="27"/>
      <c r="K1342" s="27"/>
    </row>
    <row r="1343" spans="2:11" ht="12.75" customHeight="1" x14ac:dyDescent="0.2">
      <c r="C1343" s="27"/>
      <c r="D1343" s="27"/>
      <c r="E1343" s="27"/>
      <c r="F1343" s="27"/>
      <c r="G1343" s="27"/>
      <c r="H1343" s="27"/>
      <c r="I1343" s="27"/>
      <c r="J1343" s="27"/>
      <c r="K1343" s="27"/>
    </row>
    <row r="1344" spans="2:11" ht="12.75" customHeight="1" x14ac:dyDescent="0.2">
      <c r="C1344" s="27"/>
      <c r="D1344" s="27"/>
      <c r="E1344" s="27"/>
      <c r="F1344" s="27"/>
      <c r="G1344" s="27"/>
      <c r="H1344" s="27"/>
      <c r="I1344" s="27"/>
      <c r="J1344" s="27"/>
      <c r="K1344" s="27"/>
    </row>
    <row r="1345" spans="2:12" ht="12.75" customHeight="1" x14ac:dyDescent="0.2">
      <c r="I1345" s="14">
        <v>1</v>
      </c>
      <c r="J1345" s="14">
        <v>0</v>
      </c>
      <c r="K1345" s="14">
        <f>IF(I1345 * J1345&gt;0,TRUNC(I1345 * J1345+0.005,2),TRUNC(I1345 * J1345-0.005,2))</f>
        <v>0</v>
      </c>
    </row>
    <row r="1346" spans="2:12" ht="12.75" customHeight="1" x14ac:dyDescent="0.2">
      <c r="C1346" s="12"/>
      <c r="D1346" s="12"/>
      <c r="E1346" s="12"/>
      <c r="F1346" s="12"/>
      <c r="G1346" s="12"/>
      <c r="H1346" s="12"/>
      <c r="I1346" s="12"/>
      <c r="J1346" s="12"/>
      <c r="K1346" s="12"/>
    </row>
    <row r="1347" spans="2:12" ht="12.75" customHeight="1" x14ac:dyDescent="0.2">
      <c r="B1347" s="2" t="s">
        <v>244</v>
      </c>
      <c r="C1347" s="26" t="s">
        <v>421</v>
      </c>
      <c r="D1347" s="26"/>
      <c r="E1347" s="26"/>
      <c r="F1347" s="26"/>
      <c r="G1347" s="26"/>
      <c r="H1347" s="26"/>
      <c r="I1347" s="26"/>
      <c r="J1347" s="26"/>
      <c r="K1347" s="26"/>
      <c r="L1347" s="2"/>
    </row>
    <row r="1348" spans="2:12" ht="12.75" customHeight="1" x14ac:dyDescent="0.2">
      <c r="B1348" s="2"/>
      <c r="C1348" s="27" t="s">
        <v>241</v>
      </c>
      <c r="D1348" s="27"/>
      <c r="E1348" s="27"/>
      <c r="F1348" s="27"/>
      <c r="G1348" s="27"/>
      <c r="H1348" s="27"/>
      <c r="I1348" s="27"/>
      <c r="J1348" s="27"/>
      <c r="K1348" s="27"/>
      <c r="L1348" s="2"/>
    </row>
    <row r="1349" spans="2:12" ht="12.75" customHeight="1" x14ac:dyDescent="0.2">
      <c r="B1349" s="1" t="s">
        <v>245</v>
      </c>
      <c r="C1349" s="27"/>
      <c r="D1349" s="27"/>
      <c r="E1349" s="27"/>
      <c r="F1349" s="27"/>
      <c r="G1349" s="27"/>
      <c r="H1349" s="27"/>
      <c r="I1349" s="27"/>
      <c r="J1349" s="27"/>
      <c r="K1349" s="27"/>
    </row>
    <row r="1350" spans="2:12" ht="12.75" customHeight="1" x14ac:dyDescent="0.2">
      <c r="C1350" s="27"/>
      <c r="D1350" s="27"/>
      <c r="E1350" s="27"/>
      <c r="F1350" s="27"/>
      <c r="G1350" s="27"/>
      <c r="H1350" s="27"/>
      <c r="I1350" s="27"/>
      <c r="J1350" s="27"/>
      <c r="K1350" s="27"/>
    </row>
    <row r="1351" spans="2:12" ht="12.75" customHeight="1" x14ac:dyDescent="0.2">
      <c r="C1351" s="27"/>
      <c r="D1351" s="27"/>
      <c r="E1351" s="27"/>
      <c r="F1351" s="27"/>
      <c r="G1351" s="27"/>
      <c r="H1351" s="27"/>
      <c r="I1351" s="27"/>
      <c r="J1351" s="27"/>
      <c r="K1351" s="27"/>
    </row>
    <row r="1352" spans="2:12" ht="12.75" customHeight="1" x14ac:dyDescent="0.2">
      <c r="C1352" s="27"/>
      <c r="D1352" s="27"/>
      <c r="E1352" s="27"/>
      <c r="F1352" s="27"/>
      <c r="G1352" s="27"/>
      <c r="H1352" s="27"/>
      <c r="I1352" s="27"/>
      <c r="J1352" s="27"/>
      <c r="K1352" s="27"/>
    </row>
    <row r="1353" spans="2:12" ht="12.75" customHeight="1" x14ac:dyDescent="0.2">
      <c r="C1353" s="27"/>
      <c r="D1353" s="27"/>
      <c r="E1353" s="27"/>
      <c r="F1353" s="27"/>
      <c r="G1353" s="27"/>
      <c r="H1353" s="27"/>
      <c r="I1353" s="27"/>
      <c r="J1353" s="27"/>
      <c r="K1353" s="27"/>
    </row>
    <row r="1354" spans="2:12" ht="12.75" customHeight="1" x14ac:dyDescent="0.2">
      <c r="C1354" s="27"/>
      <c r="D1354" s="27"/>
      <c r="E1354" s="27"/>
      <c r="F1354" s="27"/>
      <c r="G1354" s="27"/>
      <c r="H1354" s="27"/>
      <c r="I1354" s="27"/>
      <c r="J1354" s="27"/>
      <c r="K1354" s="27"/>
    </row>
    <row r="1355" spans="2:12" ht="12.75" customHeight="1" x14ac:dyDescent="0.2">
      <c r="C1355" s="27"/>
      <c r="D1355" s="27"/>
      <c r="E1355" s="27"/>
      <c r="F1355" s="27"/>
      <c r="G1355" s="27"/>
      <c r="H1355" s="27"/>
      <c r="I1355" s="27"/>
      <c r="J1355" s="27"/>
      <c r="K1355" s="27"/>
    </row>
    <row r="1356" spans="2:12" ht="12.75" customHeight="1" x14ac:dyDescent="0.2">
      <c r="C1356" s="27"/>
      <c r="D1356" s="27"/>
      <c r="E1356" s="27"/>
      <c r="F1356" s="27"/>
      <c r="G1356" s="27"/>
      <c r="H1356" s="27"/>
      <c r="I1356" s="27"/>
      <c r="J1356" s="27"/>
      <c r="K1356" s="27"/>
    </row>
    <row r="1357" spans="2:12" ht="12.75" customHeight="1" x14ac:dyDescent="0.2">
      <c r="C1357" s="27"/>
      <c r="D1357" s="27"/>
      <c r="E1357" s="27"/>
      <c r="F1357" s="27"/>
      <c r="G1357" s="27"/>
      <c r="H1357" s="27"/>
      <c r="I1357" s="27"/>
      <c r="J1357" s="27"/>
      <c r="K1357" s="27"/>
    </row>
    <row r="1358" spans="2:12" ht="12.75" customHeight="1" x14ac:dyDescent="0.2">
      <c r="C1358" s="27"/>
      <c r="D1358" s="27"/>
      <c r="E1358" s="27"/>
      <c r="F1358" s="27"/>
      <c r="G1358" s="27"/>
      <c r="H1358" s="27"/>
      <c r="I1358" s="27"/>
      <c r="J1358" s="27"/>
      <c r="K1358" s="27"/>
    </row>
    <row r="1359" spans="2:12" ht="12.75" customHeight="1" x14ac:dyDescent="0.2">
      <c r="C1359" s="27"/>
      <c r="D1359" s="27"/>
      <c r="E1359" s="27"/>
      <c r="F1359" s="27"/>
      <c r="G1359" s="27"/>
      <c r="H1359" s="27"/>
      <c r="I1359" s="27"/>
      <c r="J1359" s="27"/>
      <c r="K1359" s="27"/>
    </row>
    <row r="1360" spans="2:12" ht="12.75" customHeight="1" x14ac:dyDescent="0.2">
      <c r="C1360" s="27"/>
      <c r="D1360" s="27"/>
      <c r="E1360" s="27"/>
      <c r="F1360" s="27"/>
      <c r="G1360" s="27"/>
      <c r="H1360" s="27"/>
      <c r="I1360" s="27"/>
      <c r="J1360" s="27"/>
      <c r="K1360" s="27"/>
    </row>
    <row r="1361" spans="2:12" ht="12.75" customHeight="1" x14ac:dyDescent="0.2">
      <c r="C1361" s="27"/>
      <c r="D1361" s="27"/>
      <c r="E1361" s="27"/>
      <c r="F1361" s="27"/>
      <c r="G1361" s="27"/>
      <c r="H1361" s="27"/>
      <c r="I1361" s="27"/>
      <c r="J1361" s="27"/>
      <c r="K1361" s="27"/>
    </row>
    <row r="1362" spans="2:12" ht="12.75" customHeight="1" x14ac:dyDescent="0.2">
      <c r="C1362" s="27"/>
      <c r="D1362" s="27"/>
      <c r="E1362" s="27"/>
      <c r="F1362" s="27"/>
      <c r="G1362" s="27"/>
      <c r="H1362" s="27"/>
      <c r="I1362" s="27"/>
      <c r="J1362" s="27"/>
      <c r="K1362" s="27"/>
    </row>
    <row r="1363" spans="2:12" ht="12.75" customHeight="1" x14ac:dyDescent="0.2">
      <c r="C1363" s="27"/>
      <c r="D1363" s="27"/>
      <c r="E1363" s="27"/>
      <c r="F1363" s="27"/>
      <c r="G1363" s="27"/>
      <c r="H1363" s="27"/>
      <c r="I1363" s="27"/>
      <c r="J1363" s="27"/>
      <c r="K1363" s="27"/>
    </row>
    <row r="1364" spans="2:12" ht="39.75" customHeight="1" x14ac:dyDescent="0.2">
      <c r="C1364" s="27"/>
      <c r="D1364" s="27"/>
      <c r="E1364" s="27"/>
      <c r="F1364" s="27"/>
      <c r="G1364" s="27"/>
      <c r="H1364" s="27"/>
      <c r="I1364" s="27"/>
      <c r="J1364" s="27"/>
      <c r="K1364" s="27"/>
    </row>
    <row r="1365" spans="2:12" ht="12.75" customHeight="1" x14ac:dyDescent="0.2">
      <c r="I1365" s="14">
        <v>1</v>
      </c>
      <c r="J1365" s="14">
        <v>0</v>
      </c>
      <c r="K1365" s="14">
        <f>IF(I1365 * J1365&gt;0,TRUNC(I1365 * J1365+0.005,2),TRUNC(I1365 * J1365-0.005,2))</f>
        <v>0</v>
      </c>
    </row>
    <row r="1368" spans="2:12" ht="12.75" customHeight="1" x14ac:dyDescent="0.2">
      <c r="B1368" s="2" t="s">
        <v>246</v>
      </c>
      <c r="C1368" s="26" t="s">
        <v>422</v>
      </c>
      <c r="D1368" s="26"/>
      <c r="E1368" s="26"/>
      <c r="F1368" s="26"/>
      <c r="G1368" s="26"/>
      <c r="H1368" s="26"/>
      <c r="I1368" s="26"/>
      <c r="J1368" s="26"/>
      <c r="K1368" s="26"/>
      <c r="L1368" s="2"/>
    </row>
    <row r="1369" spans="2:12" ht="12.75" customHeight="1" x14ac:dyDescent="0.2">
      <c r="B1369" s="1" t="s">
        <v>247</v>
      </c>
      <c r="C1369" s="27" t="s">
        <v>248</v>
      </c>
      <c r="D1369" s="27"/>
      <c r="E1369" s="27"/>
      <c r="F1369" s="27"/>
      <c r="G1369" s="27"/>
      <c r="H1369" s="27"/>
      <c r="I1369" s="27"/>
      <c r="J1369" s="27"/>
      <c r="K1369" s="27"/>
      <c r="L1369" s="3"/>
    </row>
    <row r="1370" spans="2:12" ht="12.75" customHeight="1" x14ac:dyDescent="0.2">
      <c r="C1370" s="27"/>
      <c r="D1370" s="27"/>
      <c r="E1370" s="27"/>
      <c r="F1370" s="27"/>
      <c r="G1370" s="27"/>
      <c r="H1370" s="27"/>
      <c r="I1370" s="27"/>
      <c r="J1370" s="27"/>
      <c r="K1370" s="27"/>
      <c r="L1370" s="3"/>
    </row>
    <row r="1371" spans="2:12" ht="12.75" customHeight="1" x14ac:dyDescent="0.2">
      <c r="C1371" s="27"/>
      <c r="D1371" s="27"/>
      <c r="E1371" s="27"/>
      <c r="F1371" s="27"/>
      <c r="G1371" s="27"/>
      <c r="H1371" s="27"/>
      <c r="I1371" s="27"/>
      <c r="J1371" s="27"/>
      <c r="K1371" s="27"/>
      <c r="L1371" s="3"/>
    </row>
    <row r="1372" spans="2:12" ht="12.75" customHeight="1" x14ac:dyDescent="0.2">
      <c r="C1372" s="27"/>
      <c r="D1372" s="27"/>
      <c r="E1372" s="27"/>
      <c r="F1372" s="27"/>
      <c r="G1372" s="27"/>
      <c r="H1372" s="27"/>
      <c r="I1372" s="27"/>
      <c r="J1372" s="27"/>
      <c r="K1372" s="27"/>
      <c r="L1372" s="3"/>
    </row>
    <row r="1373" spans="2:12" ht="12.75" customHeight="1" x14ac:dyDescent="0.2">
      <c r="C1373" s="27"/>
      <c r="D1373" s="27"/>
      <c r="E1373" s="27"/>
      <c r="F1373" s="27"/>
      <c r="G1373" s="27"/>
      <c r="H1373" s="27"/>
      <c r="I1373" s="27"/>
      <c r="J1373" s="27"/>
      <c r="K1373" s="27"/>
      <c r="L1373" s="3"/>
    </row>
    <row r="1374" spans="2:12" ht="12.75" customHeight="1" x14ac:dyDescent="0.2">
      <c r="C1374" s="27"/>
      <c r="D1374" s="27"/>
      <c r="E1374" s="27"/>
      <c r="F1374" s="27"/>
      <c r="G1374" s="27"/>
      <c r="H1374" s="27"/>
      <c r="I1374" s="27"/>
      <c r="J1374" s="27"/>
      <c r="K1374" s="27"/>
      <c r="L1374" s="3"/>
    </row>
    <row r="1375" spans="2:12" ht="12.75" customHeight="1" x14ac:dyDescent="0.2">
      <c r="C1375" s="27"/>
      <c r="D1375" s="27"/>
      <c r="E1375" s="27"/>
      <c r="F1375" s="27"/>
      <c r="G1375" s="27"/>
      <c r="H1375" s="27"/>
      <c r="I1375" s="27"/>
      <c r="J1375" s="27"/>
      <c r="K1375" s="27"/>
      <c r="L1375" s="3"/>
    </row>
    <row r="1376" spans="2:12" ht="12.75" customHeight="1" x14ac:dyDescent="0.2">
      <c r="C1376" s="27"/>
      <c r="D1376" s="27"/>
      <c r="E1376" s="27"/>
      <c r="F1376" s="27"/>
      <c r="G1376" s="27"/>
      <c r="H1376" s="27"/>
      <c r="I1376" s="27"/>
      <c r="J1376" s="27"/>
      <c r="K1376" s="27"/>
      <c r="L1376" s="3"/>
    </row>
    <row r="1377" spans="2:12" ht="12.75" customHeight="1" x14ac:dyDescent="0.2">
      <c r="C1377" s="27"/>
      <c r="D1377" s="27"/>
      <c r="E1377" s="27"/>
      <c r="F1377" s="27"/>
      <c r="G1377" s="27"/>
      <c r="H1377" s="27"/>
      <c r="I1377" s="27"/>
      <c r="J1377" s="27"/>
      <c r="K1377" s="27"/>
      <c r="L1377" s="3"/>
    </row>
    <row r="1378" spans="2:12" ht="12.75" customHeight="1" x14ac:dyDescent="0.2">
      <c r="C1378" s="27"/>
      <c r="D1378" s="27"/>
      <c r="E1378" s="27"/>
      <c r="F1378" s="27"/>
      <c r="G1378" s="27"/>
      <c r="H1378" s="27"/>
      <c r="I1378" s="27"/>
      <c r="J1378" s="27"/>
      <c r="K1378" s="27"/>
      <c r="L1378" s="3"/>
    </row>
    <row r="1379" spans="2:12" ht="12.75" customHeight="1" x14ac:dyDescent="0.2">
      <c r="C1379" s="27"/>
      <c r="D1379" s="27"/>
      <c r="E1379" s="27"/>
      <c r="F1379" s="27"/>
      <c r="G1379" s="27"/>
      <c r="H1379" s="27"/>
      <c r="I1379" s="27"/>
      <c r="J1379" s="27"/>
      <c r="K1379" s="27"/>
      <c r="L1379" s="3"/>
    </row>
    <row r="1380" spans="2:12" ht="12.75" customHeight="1" x14ac:dyDescent="0.2">
      <c r="C1380" s="27"/>
      <c r="D1380" s="27"/>
      <c r="E1380" s="27"/>
      <c r="F1380" s="27"/>
      <c r="G1380" s="27"/>
      <c r="H1380" s="27"/>
      <c r="I1380" s="27"/>
      <c r="J1380" s="27"/>
      <c r="K1380" s="27"/>
      <c r="L1380" s="3"/>
    </row>
    <row r="1381" spans="2:12" ht="33" customHeight="1" x14ac:dyDescent="0.2">
      <c r="C1381" s="27"/>
      <c r="D1381" s="27"/>
      <c r="E1381" s="27"/>
      <c r="F1381" s="27"/>
      <c r="G1381" s="27"/>
      <c r="H1381" s="27"/>
      <c r="I1381" s="27"/>
      <c r="J1381" s="27"/>
      <c r="K1381" s="27"/>
      <c r="L1381" s="3"/>
    </row>
    <row r="1382" spans="2:12" ht="12.75" customHeight="1" x14ac:dyDescent="0.2">
      <c r="I1382" s="14">
        <v>165</v>
      </c>
      <c r="J1382" s="14">
        <v>0</v>
      </c>
      <c r="K1382" s="14">
        <f>IF(I1382 * J1382&gt;0,TRUNC(I1382 * J1382+0.005,2),TRUNC(I1382 * J1382-0.005,2))</f>
        <v>0</v>
      </c>
    </row>
    <row r="1385" spans="2:12" ht="12.75" customHeight="1" x14ac:dyDescent="0.2">
      <c r="B1385" s="2" t="s">
        <v>249</v>
      </c>
      <c r="C1385" s="26" t="s">
        <v>423</v>
      </c>
      <c r="D1385" s="26"/>
      <c r="E1385" s="26"/>
      <c r="F1385" s="26"/>
      <c r="G1385" s="26"/>
      <c r="H1385" s="26"/>
      <c r="I1385" s="26"/>
      <c r="J1385" s="26"/>
      <c r="K1385" s="26"/>
      <c r="L1385" s="2"/>
    </row>
    <row r="1386" spans="2:12" ht="12.75" customHeight="1" x14ac:dyDescent="0.2">
      <c r="B1386" s="1" t="s">
        <v>250</v>
      </c>
      <c r="C1386" s="27" t="s">
        <v>251</v>
      </c>
      <c r="D1386" s="27"/>
      <c r="E1386" s="27"/>
      <c r="F1386" s="27"/>
      <c r="G1386" s="27"/>
      <c r="H1386" s="27"/>
      <c r="I1386" s="27"/>
      <c r="J1386" s="27"/>
      <c r="K1386" s="27"/>
      <c r="L1386" s="3"/>
    </row>
    <row r="1387" spans="2:12" ht="12.75" customHeight="1" x14ac:dyDescent="0.2">
      <c r="C1387" s="27"/>
      <c r="D1387" s="27"/>
      <c r="E1387" s="27"/>
      <c r="F1387" s="27"/>
      <c r="G1387" s="27"/>
      <c r="H1387" s="27"/>
      <c r="I1387" s="27"/>
      <c r="J1387" s="27"/>
      <c r="K1387" s="27"/>
      <c r="L1387" s="3"/>
    </row>
    <row r="1388" spans="2:12" ht="12.75" customHeight="1" x14ac:dyDescent="0.2">
      <c r="C1388" s="27"/>
      <c r="D1388" s="27"/>
      <c r="E1388" s="27"/>
      <c r="F1388" s="27"/>
      <c r="G1388" s="27"/>
      <c r="H1388" s="27"/>
      <c r="I1388" s="27"/>
      <c r="J1388" s="27"/>
      <c r="K1388" s="27"/>
      <c r="L1388" s="3"/>
    </row>
    <row r="1389" spans="2:12" ht="12.75" customHeight="1" x14ac:dyDescent="0.2">
      <c r="C1389" s="27"/>
      <c r="D1389" s="27"/>
      <c r="E1389" s="27"/>
      <c r="F1389" s="27"/>
      <c r="G1389" s="27"/>
      <c r="H1389" s="27"/>
      <c r="I1389" s="27"/>
      <c r="J1389" s="27"/>
      <c r="K1389" s="27"/>
      <c r="L1389" s="3"/>
    </row>
    <row r="1390" spans="2:12" ht="12.75" customHeight="1" x14ac:dyDescent="0.2">
      <c r="C1390" s="27"/>
      <c r="D1390" s="27"/>
      <c r="E1390" s="27"/>
      <c r="F1390" s="27"/>
      <c r="G1390" s="27"/>
      <c r="H1390" s="27"/>
      <c r="I1390" s="27"/>
      <c r="J1390" s="27"/>
      <c r="K1390" s="27"/>
      <c r="L1390" s="3"/>
    </row>
    <row r="1391" spans="2:12" ht="12.75" customHeight="1" x14ac:dyDescent="0.2">
      <c r="C1391" s="27"/>
      <c r="D1391" s="27"/>
      <c r="E1391" s="27"/>
      <c r="F1391" s="27"/>
      <c r="G1391" s="27"/>
      <c r="H1391" s="27"/>
      <c r="I1391" s="27"/>
      <c r="J1391" s="27"/>
      <c r="K1391" s="27"/>
      <c r="L1391" s="3"/>
    </row>
    <row r="1392" spans="2:12" ht="12.75" customHeight="1" x14ac:dyDescent="0.2">
      <c r="C1392" s="27"/>
      <c r="D1392" s="27"/>
      <c r="E1392" s="27"/>
      <c r="F1392" s="27"/>
      <c r="G1392" s="27"/>
      <c r="H1392" s="27"/>
      <c r="I1392" s="27"/>
      <c r="J1392" s="27"/>
      <c r="K1392" s="27"/>
      <c r="L1392" s="3"/>
    </row>
    <row r="1393" spans="2:12" ht="12.75" customHeight="1" x14ac:dyDescent="0.2">
      <c r="C1393" s="27"/>
      <c r="D1393" s="27"/>
      <c r="E1393" s="27"/>
      <c r="F1393" s="27"/>
      <c r="G1393" s="27"/>
      <c r="H1393" s="27"/>
      <c r="I1393" s="27"/>
      <c r="J1393" s="27"/>
      <c r="K1393" s="27"/>
      <c r="L1393" s="3"/>
    </row>
    <row r="1394" spans="2:12" ht="12.75" customHeight="1" x14ac:dyDescent="0.2">
      <c r="C1394" s="27"/>
      <c r="D1394" s="27"/>
      <c r="E1394" s="27"/>
      <c r="F1394" s="27"/>
      <c r="G1394" s="27"/>
      <c r="H1394" s="27"/>
      <c r="I1394" s="27"/>
      <c r="J1394" s="27"/>
      <c r="K1394" s="27"/>
      <c r="L1394" s="3"/>
    </row>
    <row r="1395" spans="2:12" ht="12.75" customHeight="1" x14ac:dyDescent="0.2">
      <c r="C1395" s="27"/>
      <c r="D1395" s="27"/>
      <c r="E1395" s="27"/>
      <c r="F1395" s="27"/>
      <c r="G1395" s="27"/>
      <c r="H1395" s="27"/>
      <c r="I1395" s="27"/>
      <c r="J1395" s="27"/>
      <c r="K1395" s="27"/>
      <c r="L1395" s="3"/>
    </row>
    <row r="1396" spans="2:12" ht="12.75" customHeight="1" x14ac:dyDescent="0.2">
      <c r="C1396" s="27"/>
      <c r="D1396" s="27"/>
      <c r="E1396" s="27"/>
      <c r="F1396" s="27"/>
      <c r="G1396" s="27"/>
      <c r="H1396" s="27"/>
      <c r="I1396" s="27"/>
      <c r="J1396" s="27"/>
      <c r="K1396" s="27"/>
      <c r="L1396" s="3"/>
    </row>
    <row r="1397" spans="2:12" ht="12.75" customHeight="1" x14ac:dyDescent="0.2">
      <c r="C1397" s="27"/>
      <c r="D1397" s="27"/>
      <c r="E1397" s="27"/>
      <c r="F1397" s="27"/>
      <c r="G1397" s="27"/>
      <c r="H1397" s="27"/>
      <c r="I1397" s="27"/>
      <c r="J1397" s="27"/>
      <c r="K1397" s="27"/>
      <c r="L1397" s="3"/>
    </row>
    <row r="1398" spans="2:12" ht="27" customHeight="1" x14ac:dyDescent="0.2">
      <c r="C1398" s="27"/>
      <c r="D1398" s="27"/>
      <c r="E1398" s="27"/>
      <c r="F1398" s="27"/>
      <c r="G1398" s="27"/>
      <c r="H1398" s="27"/>
      <c r="I1398" s="27"/>
      <c r="J1398" s="27"/>
      <c r="K1398" s="27"/>
      <c r="L1398" s="3"/>
    </row>
    <row r="1399" spans="2:12" ht="12.75" customHeight="1" x14ac:dyDescent="0.2">
      <c r="I1399" s="14">
        <v>20</v>
      </c>
      <c r="J1399" s="14">
        <v>0</v>
      </c>
      <c r="K1399" s="14">
        <f>IF(I1399 * J1399&gt;0,TRUNC(I1399 * J1399+0.005,2),TRUNC(I1399 * J1399-0.005,2))</f>
        <v>0</v>
      </c>
    </row>
    <row r="1402" spans="2:12" ht="12.75" customHeight="1" x14ac:dyDescent="0.2">
      <c r="B1402" s="2" t="s">
        <v>252</v>
      </c>
      <c r="C1402" s="26" t="s">
        <v>424</v>
      </c>
      <c r="D1402" s="26"/>
      <c r="E1402" s="26"/>
      <c r="F1402" s="26"/>
      <c r="G1402" s="26"/>
      <c r="H1402" s="26"/>
      <c r="I1402" s="26"/>
      <c r="J1402" s="26"/>
      <c r="K1402" s="26"/>
      <c r="L1402" s="2"/>
    </row>
    <row r="1403" spans="2:12" ht="12.75" customHeight="1" x14ac:dyDescent="0.2">
      <c r="B1403" s="1" t="s">
        <v>253</v>
      </c>
      <c r="C1403" s="27" t="s">
        <v>254</v>
      </c>
      <c r="D1403" s="27"/>
      <c r="E1403" s="27"/>
      <c r="F1403" s="27"/>
      <c r="G1403" s="27"/>
      <c r="H1403" s="27"/>
      <c r="I1403" s="27"/>
      <c r="J1403" s="27"/>
      <c r="K1403" s="27"/>
      <c r="L1403" s="3"/>
    </row>
    <row r="1404" spans="2:12" ht="12.75" customHeight="1" x14ac:dyDescent="0.2">
      <c r="C1404" s="27"/>
      <c r="D1404" s="27"/>
      <c r="E1404" s="27"/>
      <c r="F1404" s="27"/>
      <c r="G1404" s="27"/>
      <c r="H1404" s="27"/>
      <c r="I1404" s="27"/>
      <c r="J1404" s="27"/>
      <c r="K1404" s="27"/>
      <c r="L1404" s="3"/>
    </row>
    <row r="1405" spans="2:12" ht="12.75" customHeight="1" x14ac:dyDescent="0.2">
      <c r="C1405" s="27"/>
      <c r="D1405" s="27"/>
      <c r="E1405" s="27"/>
      <c r="F1405" s="27"/>
      <c r="G1405" s="27"/>
      <c r="H1405" s="27"/>
      <c r="I1405" s="27"/>
      <c r="J1405" s="27"/>
      <c r="K1405" s="27"/>
      <c r="L1405" s="3"/>
    </row>
    <row r="1406" spans="2:12" ht="12.75" customHeight="1" x14ac:dyDescent="0.2">
      <c r="C1406" s="27"/>
      <c r="D1406" s="27"/>
      <c r="E1406" s="27"/>
      <c r="F1406" s="27"/>
      <c r="G1406" s="27"/>
      <c r="H1406" s="27"/>
      <c r="I1406" s="27"/>
      <c r="J1406" s="27"/>
      <c r="K1406" s="27"/>
      <c r="L1406" s="3"/>
    </row>
    <row r="1407" spans="2:12" ht="12.75" customHeight="1" x14ac:dyDescent="0.2">
      <c r="C1407" s="27"/>
      <c r="D1407" s="27"/>
      <c r="E1407" s="27"/>
      <c r="F1407" s="27"/>
      <c r="G1407" s="27"/>
      <c r="H1407" s="27"/>
      <c r="I1407" s="27"/>
      <c r="J1407" s="27"/>
      <c r="K1407" s="27"/>
      <c r="L1407" s="3"/>
    </row>
    <row r="1408" spans="2:12" ht="12.75" customHeight="1" x14ac:dyDescent="0.2">
      <c r="C1408" s="27"/>
      <c r="D1408" s="27"/>
      <c r="E1408" s="27"/>
      <c r="F1408" s="27"/>
      <c r="G1408" s="27"/>
      <c r="H1408" s="27"/>
      <c r="I1408" s="27"/>
      <c r="J1408" s="27"/>
      <c r="K1408" s="27"/>
      <c r="L1408" s="3"/>
    </row>
    <row r="1409" spans="2:12" ht="12.75" customHeight="1" x14ac:dyDescent="0.2">
      <c r="C1409" s="27"/>
      <c r="D1409" s="27"/>
      <c r="E1409" s="27"/>
      <c r="F1409" s="27"/>
      <c r="G1409" s="27"/>
      <c r="H1409" s="27"/>
      <c r="I1409" s="27"/>
      <c r="J1409" s="27"/>
      <c r="K1409" s="27"/>
      <c r="L1409" s="3"/>
    </row>
    <row r="1410" spans="2:12" ht="12.75" customHeight="1" x14ac:dyDescent="0.2">
      <c r="C1410" s="27"/>
      <c r="D1410" s="27"/>
      <c r="E1410" s="27"/>
      <c r="F1410" s="27"/>
      <c r="G1410" s="27"/>
      <c r="H1410" s="27"/>
      <c r="I1410" s="27"/>
      <c r="J1410" s="27"/>
      <c r="K1410" s="27"/>
      <c r="L1410" s="3"/>
    </row>
    <row r="1411" spans="2:12" ht="12.75" customHeight="1" x14ac:dyDescent="0.2">
      <c r="C1411" s="27"/>
      <c r="D1411" s="27"/>
      <c r="E1411" s="27"/>
      <c r="F1411" s="27"/>
      <c r="G1411" s="27"/>
      <c r="H1411" s="27"/>
      <c r="I1411" s="27"/>
      <c r="J1411" s="27"/>
      <c r="K1411" s="27"/>
      <c r="L1411" s="3"/>
    </row>
    <row r="1412" spans="2:12" ht="12.75" customHeight="1" x14ac:dyDescent="0.2">
      <c r="C1412" s="27"/>
      <c r="D1412" s="27"/>
      <c r="E1412" s="27"/>
      <c r="F1412" s="27"/>
      <c r="G1412" s="27"/>
      <c r="H1412" s="27"/>
      <c r="I1412" s="27"/>
      <c r="J1412" s="27"/>
      <c r="K1412" s="27"/>
      <c r="L1412" s="3"/>
    </row>
    <row r="1413" spans="2:12" ht="11.25" customHeight="1" x14ac:dyDescent="0.2">
      <c r="C1413" s="27"/>
      <c r="D1413" s="27"/>
      <c r="E1413" s="27"/>
      <c r="F1413" s="27"/>
      <c r="G1413" s="27"/>
      <c r="H1413" s="27"/>
      <c r="I1413" s="27"/>
      <c r="J1413" s="27"/>
      <c r="K1413" s="27"/>
      <c r="L1413" s="3"/>
    </row>
    <row r="1414" spans="2:12" ht="21" customHeight="1" x14ac:dyDescent="0.2">
      <c r="C1414" s="27"/>
      <c r="D1414" s="27"/>
      <c r="E1414" s="27"/>
      <c r="F1414" s="27"/>
      <c r="G1414" s="27"/>
      <c r="H1414" s="27"/>
      <c r="I1414" s="27"/>
      <c r="J1414" s="27"/>
      <c r="K1414" s="27"/>
      <c r="L1414" s="3"/>
    </row>
    <row r="1415" spans="2:12" ht="12.75" customHeight="1" x14ac:dyDescent="0.2">
      <c r="I1415" s="14">
        <v>2</v>
      </c>
      <c r="J1415" s="14">
        <v>0</v>
      </c>
      <c r="K1415" s="14">
        <f>IF(I1415 * J1415&gt;0,TRUNC(I1415 * J1415+0.005,2),TRUNC(I1415 * J1415-0.005,2))</f>
        <v>0</v>
      </c>
    </row>
    <row r="1419" spans="2:12" ht="15.75" customHeight="1" thickBot="1" x14ac:dyDescent="0.25">
      <c r="C1419" s="15" t="s">
        <v>255</v>
      </c>
      <c r="D1419" s="15"/>
      <c r="E1419" s="15"/>
      <c r="F1419" s="15"/>
      <c r="G1419" s="15"/>
      <c r="H1419" s="15"/>
      <c r="I1419" s="15"/>
      <c r="J1419" s="16"/>
      <c r="K1419" s="17">
        <f xml:space="preserve"> K1303+ K1324+ K1338+ K1365+ K1382+ K1399+ K1415</f>
        <v>0</v>
      </c>
    </row>
    <row r="1420" spans="2:12" ht="12.75" customHeight="1" thickTop="1" x14ac:dyDescent="0.2">
      <c r="C1420" s="2"/>
      <c r="D1420" s="2"/>
      <c r="E1420" s="2"/>
      <c r="F1420" s="2"/>
      <c r="G1420" s="2"/>
      <c r="H1420" s="2"/>
      <c r="I1420" s="2"/>
      <c r="J1420" s="2"/>
      <c r="K1420" s="2"/>
      <c r="L1420" s="5"/>
    </row>
    <row r="1421" spans="2:12" ht="12.75" customHeight="1" x14ac:dyDescent="0.2">
      <c r="C1421" s="4"/>
      <c r="D1421" s="4"/>
      <c r="E1421" s="4"/>
      <c r="F1421" s="4"/>
      <c r="G1421" s="4"/>
      <c r="H1421" s="4"/>
      <c r="I1421" s="4"/>
      <c r="J1421" s="4"/>
      <c r="K1421" s="4"/>
      <c r="L1421" s="4"/>
    </row>
    <row r="1424" spans="2:12" ht="16.5" customHeight="1" x14ac:dyDescent="0.2">
      <c r="B1424" s="29" t="s">
        <v>256</v>
      </c>
      <c r="C1424" s="29"/>
      <c r="D1424" s="29"/>
      <c r="E1424" s="29"/>
      <c r="F1424" s="29"/>
      <c r="G1424" s="29"/>
      <c r="H1424" s="29"/>
      <c r="I1424" s="29"/>
      <c r="J1424" s="29"/>
      <c r="K1424" s="29"/>
      <c r="L1424" s="11"/>
    </row>
    <row r="1427" spans="2:12" ht="12.75" customHeight="1" x14ac:dyDescent="0.2">
      <c r="B1427" s="2" t="s">
        <v>257</v>
      </c>
      <c r="C1427" s="26" t="s">
        <v>425</v>
      </c>
      <c r="D1427" s="26"/>
      <c r="E1427" s="26"/>
      <c r="F1427" s="26"/>
      <c r="G1427" s="26"/>
      <c r="H1427" s="26"/>
      <c r="I1427" s="26"/>
      <c r="J1427" s="26"/>
      <c r="K1427" s="26"/>
      <c r="L1427" s="2"/>
    </row>
    <row r="1428" spans="2:12" ht="12.75" customHeight="1" x14ac:dyDescent="0.2">
      <c r="B1428" s="1" t="s">
        <v>258</v>
      </c>
      <c r="C1428" s="27" t="s">
        <v>259</v>
      </c>
      <c r="D1428" s="27"/>
      <c r="E1428" s="27"/>
      <c r="F1428" s="27"/>
      <c r="G1428" s="27"/>
      <c r="H1428" s="27"/>
      <c r="I1428" s="27"/>
      <c r="J1428" s="27"/>
      <c r="K1428" s="27"/>
      <c r="L1428" s="3"/>
    </row>
    <row r="1429" spans="2:12" ht="12.75" customHeight="1" x14ac:dyDescent="0.2">
      <c r="C1429" s="27"/>
      <c r="D1429" s="27"/>
      <c r="E1429" s="27"/>
      <c r="F1429" s="27"/>
      <c r="G1429" s="27"/>
      <c r="H1429" s="27"/>
      <c r="I1429" s="27"/>
      <c r="J1429" s="27"/>
      <c r="K1429" s="27"/>
      <c r="L1429" s="3"/>
    </row>
    <row r="1430" spans="2:12" ht="12.75" customHeight="1" x14ac:dyDescent="0.2">
      <c r="C1430" s="27"/>
      <c r="D1430" s="27"/>
      <c r="E1430" s="27"/>
      <c r="F1430" s="27"/>
      <c r="G1430" s="27"/>
      <c r="H1430" s="27"/>
      <c r="I1430" s="27"/>
      <c r="J1430" s="27"/>
      <c r="K1430" s="27"/>
      <c r="L1430" s="3"/>
    </row>
    <row r="1431" spans="2:12" ht="12.75" customHeight="1" x14ac:dyDescent="0.2">
      <c r="C1431" s="27"/>
      <c r="D1431" s="27"/>
      <c r="E1431" s="27"/>
      <c r="F1431" s="27"/>
      <c r="G1431" s="27"/>
      <c r="H1431" s="27"/>
      <c r="I1431" s="27"/>
      <c r="J1431" s="27"/>
      <c r="K1431" s="27"/>
      <c r="L1431" s="3"/>
    </row>
    <row r="1432" spans="2:12" ht="12.75" customHeight="1" x14ac:dyDescent="0.2">
      <c r="C1432" s="27"/>
      <c r="D1432" s="27"/>
      <c r="E1432" s="27"/>
      <c r="F1432" s="27"/>
      <c r="G1432" s="27"/>
      <c r="H1432" s="27"/>
      <c r="I1432" s="27"/>
      <c r="J1432" s="27"/>
      <c r="K1432" s="27"/>
      <c r="L1432" s="3"/>
    </row>
    <row r="1433" spans="2:12" ht="12.75" customHeight="1" x14ac:dyDescent="0.2">
      <c r="C1433" s="27"/>
      <c r="D1433" s="27"/>
      <c r="E1433" s="27"/>
      <c r="F1433" s="27"/>
      <c r="G1433" s="27"/>
      <c r="H1433" s="27"/>
      <c r="I1433" s="27"/>
      <c r="J1433" s="27"/>
      <c r="K1433" s="27"/>
      <c r="L1433" s="3"/>
    </row>
    <row r="1434" spans="2:12" ht="12.75" customHeight="1" x14ac:dyDescent="0.2">
      <c r="C1434" s="27"/>
      <c r="D1434" s="27"/>
      <c r="E1434" s="27"/>
      <c r="F1434" s="27"/>
      <c r="G1434" s="27"/>
      <c r="H1434" s="27"/>
      <c r="I1434" s="27"/>
      <c r="J1434" s="27"/>
      <c r="K1434" s="27"/>
      <c r="L1434" s="3"/>
    </row>
    <row r="1435" spans="2:12" ht="12.75" customHeight="1" x14ac:dyDescent="0.2">
      <c r="I1435" s="14">
        <v>600</v>
      </c>
      <c r="J1435" s="14">
        <v>0</v>
      </c>
      <c r="K1435" s="14">
        <f>IF(I1435 * J1435&gt;0,TRUNC(I1435 * J1435+0.005,2),TRUNC(I1435 * J1435-0.005,2))</f>
        <v>0</v>
      </c>
    </row>
    <row r="1438" spans="2:12" ht="12.75" customHeight="1" x14ac:dyDescent="0.2">
      <c r="B1438" s="2" t="s">
        <v>260</v>
      </c>
      <c r="C1438" s="26" t="s">
        <v>426</v>
      </c>
      <c r="D1438" s="26"/>
      <c r="E1438" s="26"/>
      <c r="F1438" s="26"/>
      <c r="G1438" s="26"/>
      <c r="H1438" s="26"/>
      <c r="I1438" s="26"/>
      <c r="J1438" s="26"/>
      <c r="K1438" s="26"/>
      <c r="L1438" s="2"/>
    </row>
    <row r="1439" spans="2:12" ht="12.75" customHeight="1" x14ac:dyDescent="0.2">
      <c r="B1439" s="1" t="s">
        <v>261</v>
      </c>
      <c r="C1439" s="27" t="s">
        <v>262</v>
      </c>
      <c r="D1439" s="27"/>
      <c r="E1439" s="27"/>
      <c r="F1439" s="27"/>
      <c r="G1439" s="27"/>
      <c r="H1439" s="27"/>
      <c r="I1439" s="27"/>
      <c r="J1439" s="27"/>
      <c r="K1439" s="27"/>
      <c r="L1439" s="3"/>
    </row>
    <row r="1440" spans="2:12" ht="12.75" customHeight="1" x14ac:dyDescent="0.2">
      <c r="C1440" s="27"/>
      <c r="D1440" s="27"/>
      <c r="E1440" s="27"/>
      <c r="F1440" s="27"/>
      <c r="G1440" s="27"/>
      <c r="H1440" s="27"/>
      <c r="I1440" s="27"/>
      <c r="J1440" s="27"/>
      <c r="K1440" s="27"/>
      <c r="L1440" s="3"/>
    </row>
    <row r="1441" spans="2:12" ht="12.75" customHeight="1" x14ac:dyDescent="0.2">
      <c r="C1441" s="27"/>
      <c r="D1441" s="27"/>
      <c r="E1441" s="27"/>
      <c r="F1441" s="27"/>
      <c r="G1441" s="27"/>
      <c r="H1441" s="27"/>
      <c r="I1441" s="27"/>
      <c r="J1441" s="27"/>
      <c r="K1441" s="27"/>
      <c r="L1441" s="3"/>
    </row>
    <row r="1442" spans="2:12" ht="12.75" customHeight="1" x14ac:dyDescent="0.2">
      <c r="C1442" s="27"/>
      <c r="D1442" s="27"/>
      <c r="E1442" s="27"/>
      <c r="F1442" s="27"/>
      <c r="G1442" s="27"/>
      <c r="H1442" s="27"/>
      <c r="I1442" s="27"/>
      <c r="J1442" s="27"/>
      <c r="K1442" s="27"/>
      <c r="L1442" s="3"/>
    </row>
    <row r="1443" spans="2:12" ht="12.75" customHeight="1" x14ac:dyDescent="0.2">
      <c r="C1443" s="27"/>
      <c r="D1443" s="27"/>
      <c r="E1443" s="27"/>
      <c r="F1443" s="27"/>
      <c r="G1443" s="27"/>
      <c r="H1443" s="27"/>
      <c r="I1443" s="27"/>
      <c r="J1443" s="27"/>
      <c r="K1443" s="27"/>
      <c r="L1443" s="3"/>
    </row>
    <row r="1444" spans="2:12" ht="12.75" customHeight="1" x14ac:dyDescent="0.2">
      <c r="C1444" s="27"/>
      <c r="D1444" s="27"/>
      <c r="E1444" s="27"/>
      <c r="F1444" s="27"/>
      <c r="G1444" s="27"/>
      <c r="H1444" s="27"/>
      <c r="I1444" s="27"/>
      <c r="J1444" s="27"/>
      <c r="K1444" s="27"/>
      <c r="L1444" s="3"/>
    </row>
    <row r="1445" spans="2:12" ht="12.75" customHeight="1" x14ac:dyDescent="0.2">
      <c r="I1445" s="14">
        <v>296</v>
      </c>
      <c r="J1445" s="14">
        <v>0</v>
      </c>
      <c r="K1445" s="14">
        <f>IF(I1445 * J1445&gt;0,TRUNC(I1445 * J1445+0.005,2),TRUNC(I1445 * J1445-0.005,2))</f>
        <v>0</v>
      </c>
    </row>
    <row r="1449" spans="2:12" ht="15.75" customHeight="1" thickBot="1" x14ac:dyDescent="0.25">
      <c r="C1449" s="15" t="s">
        <v>263</v>
      </c>
      <c r="D1449" s="15"/>
      <c r="E1449" s="15"/>
      <c r="F1449" s="15"/>
      <c r="G1449" s="15"/>
      <c r="H1449" s="15"/>
      <c r="I1449" s="15"/>
      <c r="J1449" s="16"/>
      <c r="K1449" s="17">
        <f xml:space="preserve"> K1435+ K1445</f>
        <v>0</v>
      </c>
    </row>
    <row r="1450" spans="2:12" ht="12.75" customHeight="1" thickTop="1" x14ac:dyDescent="0.2">
      <c r="C1450" s="2"/>
      <c r="D1450" s="2"/>
      <c r="E1450" s="2"/>
      <c r="F1450" s="2"/>
      <c r="G1450" s="2"/>
      <c r="H1450" s="2"/>
      <c r="I1450" s="2"/>
      <c r="J1450" s="2"/>
      <c r="K1450" s="2"/>
      <c r="L1450" s="5"/>
    </row>
    <row r="1451" spans="2:12" ht="12.75" customHeight="1" x14ac:dyDescent="0.2">
      <c r="C1451" s="4"/>
      <c r="D1451" s="4"/>
      <c r="E1451" s="4"/>
      <c r="F1451" s="4"/>
      <c r="G1451" s="4"/>
      <c r="H1451" s="4"/>
      <c r="I1451" s="4"/>
      <c r="J1451" s="4"/>
      <c r="K1451" s="4"/>
      <c r="L1451" s="4"/>
    </row>
    <row r="1454" spans="2:12" ht="16.5" customHeight="1" x14ac:dyDescent="0.2">
      <c r="B1454" s="29" t="s">
        <v>264</v>
      </c>
      <c r="C1454" s="29"/>
      <c r="D1454" s="29"/>
      <c r="E1454" s="29"/>
      <c r="F1454" s="29"/>
      <c r="G1454" s="29"/>
      <c r="H1454" s="29"/>
      <c r="I1454" s="29"/>
      <c r="J1454" s="29"/>
      <c r="K1454" s="29"/>
      <c r="L1454" s="11"/>
    </row>
    <row r="1457" spans="2:12" ht="12.75" customHeight="1" x14ac:dyDescent="0.2">
      <c r="B1457" s="2" t="s">
        <v>265</v>
      </c>
      <c r="C1457" s="26" t="s">
        <v>427</v>
      </c>
      <c r="D1457" s="26"/>
      <c r="E1457" s="26"/>
      <c r="F1457" s="26"/>
      <c r="G1457" s="26"/>
      <c r="H1457" s="26"/>
      <c r="I1457" s="26"/>
      <c r="J1457" s="26"/>
      <c r="K1457" s="26"/>
      <c r="L1457" s="2"/>
    </row>
    <row r="1458" spans="2:12" ht="12.75" customHeight="1" x14ac:dyDescent="0.2">
      <c r="B1458" s="1" t="s">
        <v>266</v>
      </c>
      <c r="C1458" s="27" t="s">
        <v>267</v>
      </c>
      <c r="D1458" s="27"/>
      <c r="E1458" s="27"/>
      <c r="F1458" s="27"/>
      <c r="G1458" s="27"/>
      <c r="H1458" s="27"/>
      <c r="I1458" s="27"/>
      <c r="J1458" s="27"/>
      <c r="K1458" s="27"/>
      <c r="L1458" s="3"/>
    </row>
    <row r="1459" spans="2:12" ht="12.75" customHeight="1" x14ac:dyDescent="0.2">
      <c r="C1459" s="27"/>
      <c r="D1459" s="27"/>
      <c r="E1459" s="27"/>
      <c r="F1459" s="27"/>
      <c r="G1459" s="27"/>
      <c r="H1459" s="27"/>
      <c r="I1459" s="27"/>
      <c r="J1459" s="27"/>
      <c r="K1459" s="27"/>
      <c r="L1459" s="3"/>
    </row>
    <row r="1460" spans="2:12" ht="12.75" customHeight="1" x14ac:dyDescent="0.2">
      <c r="C1460" s="27"/>
      <c r="D1460" s="27"/>
      <c r="E1460" s="27"/>
      <c r="F1460" s="27"/>
      <c r="G1460" s="27"/>
      <c r="H1460" s="27"/>
      <c r="I1460" s="27"/>
      <c r="J1460" s="27"/>
      <c r="K1460" s="27"/>
      <c r="L1460" s="3"/>
    </row>
    <row r="1461" spans="2:12" ht="12.75" customHeight="1" x14ac:dyDescent="0.2">
      <c r="C1461" s="27"/>
      <c r="D1461" s="27"/>
      <c r="E1461" s="27"/>
      <c r="F1461" s="27"/>
      <c r="G1461" s="27"/>
      <c r="H1461" s="27"/>
      <c r="I1461" s="27"/>
      <c r="J1461" s="27"/>
      <c r="K1461" s="27"/>
      <c r="L1461" s="3"/>
    </row>
    <row r="1462" spans="2:12" ht="12.75" customHeight="1" x14ac:dyDescent="0.2">
      <c r="I1462" s="14">
        <v>1</v>
      </c>
      <c r="J1462" s="14">
        <v>0</v>
      </c>
      <c r="K1462" s="14">
        <f>IF(I1462 * J1462&gt;0,TRUNC(I1462 * J1462+0.005,2),TRUNC(I1462 * J1462-0.005,2))</f>
        <v>0</v>
      </c>
    </row>
    <row r="1465" spans="2:12" ht="12.75" customHeight="1" x14ac:dyDescent="0.2">
      <c r="B1465" s="2" t="s">
        <v>268</v>
      </c>
      <c r="C1465" s="26" t="s">
        <v>428</v>
      </c>
      <c r="D1465" s="26"/>
      <c r="E1465" s="26"/>
      <c r="F1465" s="26"/>
      <c r="G1465" s="26"/>
      <c r="H1465" s="26"/>
      <c r="I1465" s="26"/>
      <c r="J1465" s="26"/>
      <c r="K1465" s="26"/>
      <c r="L1465" s="2"/>
    </row>
    <row r="1466" spans="2:12" ht="12.75" customHeight="1" x14ac:dyDescent="0.2">
      <c r="B1466" s="1" t="s">
        <v>269</v>
      </c>
      <c r="C1466" s="27" t="s">
        <v>270</v>
      </c>
      <c r="D1466" s="27"/>
      <c r="E1466" s="27"/>
      <c r="F1466" s="27"/>
      <c r="G1466" s="27"/>
      <c r="H1466" s="27"/>
      <c r="I1466" s="27"/>
      <c r="J1466" s="27"/>
      <c r="K1466" s="27"/>
      <c r="L1466" s="3"/>
    </row>
    <row r="1467" spans="2:12" ht="12.75" customHeight="1" x14ac:dyDescent="0.2">
      <c r="C1467" s="27"/>
      <c r="D1467" s="27"/>
      <c r="E1467" s="27"/>
      <c r="F1467" s="27"/>
      <c r="G1467" s="27"/>
      <c r="H1467" s="27"/>
      <c r="I1467" s="27"/>
      <c r="J1467" s="27"/>
      <c r="K1467" s="27"/>
      <c r="L1467" s="3"/>
    </row>
    <row r="1468" spans="2:12" ht="12.75" customHeight="1" x14ac:dyDescent="0.2">
      <c r="C1468" s="27"/>
      <c r="D1468" s="27"/>
      <c r="E1468" s="27"/>
      <c r="F1468" s="27"/>
      <c r="G1468" s="27"/>
      <c r="H1468" s="27"/>
      <c r="I1468" s="27"/>
      <c r="J1468" s="27"/>
      <c r="K1468" s="27"/>
      <c r="L1468" s="3"/>
    </row>
    <row r="1469" spans="2:12" ht="12.75" customHeight="1" x14ac:dyDescent="0.2">
      <c r="C1469" s="27"/>
      <c r="D1469" s="27"/>
      <c r="E1469" s="27"/>
      <c r="F1469" s="27"/>
      <c r="G1469" s="27"/>
      <c r="H1469" s="27"/>
      <c r="I1469" s="27"/>
      <c r="J1469" s="27"/>
      <c r="K1469" s="27"/>
      <c r="L1469" s="3"/>
    </row>
    <row r="1470" spans="2:12" ht="12.75" customHeight="1" x14ac:dyDescent="0.2">
      <c r="C1470" s="27"/>
      <c r="D1470" s="27"/>
      <c r="E1470" s="27"/>
      <c r="F1470" s="27"/>
      <c r="G1470" s="27"/>
      <c r="H1470" s="27"/>
      <c r="I1470" s="27"/>
      <c r="J1470" s="27"/>
      <c r="K1470" s="27"/>
      <c r="L1470" s="3"/>
    </row>
    <row r="1471" spans="2:12" ht="12.75" customHeight="1" x14ac:dyDescent="0.2">
      <c r="C1471" s="27"/>
      <c r="D1471" s="27"/>
      <c r="E1471" s="27"/>
      <c r="F1471" s="27"/>
      <c r="G1471" s="27"/>
      <c r="H1471" s="27"/>
      <c r="I1471" s="27"/>
      <c r="J1471" s="27"/>
      <c r="K1471" s="27"/>
      <c r="L1471" s="3"/>
    </row>
    <row r="1472" spans="2:12" ht="12.75" customHeight="1" x14ac:dyDescent="0.2">
      <c r="C1472" s="27"/>
      <c r="D1472" s="27"/>
      <c r="E1472" s="27"/>
      <c r="F1472" s="27"/>
      <c r="G1472" s="27"/>
      <c r="H1472" s="27"/>
      <c r="I1472" s="27"/>
      <c r="J1472" s="27"/>
      <c r="K1472" s="27"/>
      <c r="L1472" s="3"/>
    </row>
    <row r="1473" spans="2:12" ht="12.75" customHeight="1" x14ac:dyDescent="0.2">
      <c r="C1473" s="27"/>
      <c r="D1473" s="27"/>
      <c r="E1473" s="27"/>
      <c r="F1473" s="27"/>
      <c r="G1473" s="27"/>
      <c r="H1473" s="27"/>
      <c r="I1473" s="27"/>
      <c r="J1473" s="27"/>
      <c r="K1473" s="27"/>
      <c r="L1473" s="3"/>
    </row>
    <row r="1474" spans="2:12" ht="12.75" customHeight="1" x14ac:dyDescent="0.2">
      <c r="C1474" s="27"/>
      <c r="D1474" s="27"/>
      <c r="E1474" s="27"/>
      <c r="F1474" s="27"/>
      <c r="G1474" s="27"/>
      <c r="H1474" s="27"/>
      <c r="I1474" s="27"/>
      <c r="J1474" s="27"/>
      <c r="K1474" s="27"/>
      <c r="L1474" s="3"/>
    </row>
    <row r="1475" spans="2:12" ht="12.75" customHeight="1" x14ac:dyDescent="0.2">
      <c r="C1475" s="27"/>
      <c r="D1475" s="27"/>
      <c r="E1475" s="27"/>
      <c r="F1475" s="27"/>
      <c r="G1475" s="27"/>
      <c r="H1475" s="27"/>
      <c r="I1475" s="27"/>
      <c r="J1475" s="27"/>
      <c r="K1475" s="27"/>
      <c r="L1475" s="3"/>
    </row>
    <row r="1476" spans="2:12" ht="12.75" customHeight="1" x14ac:dyDescent="0.2">
      <c r="C1476" s="27"/>
      <c r="D1476" s="27"/>
      <c r="E1476" s="27"/>
      <c r="F1476" s="27"/>
      <c r="G1476" s="27"/>
      <c r="H1476" s="27"/>
      <c r="I1476" s="27"/>
      <c r="J1476" s="27"/>
      <c r="K1476" s="27"/>
      <c r="L1476" s="3"/>
    </row>
    <row r="1477" spans="2:12" ht="12.75" customHeight="1" x14ac:dyDescent="0.2">
      <c r="C1477" s="27"/>
      <c r="D1477" s="27"/>
      <c r="E1477" s="27"/>
      <c r="F1477" s="27"/>
      <c r="G1477" s="27"/>
      <c r="H1477" s="27"/>
      <c r="I1477" s="27"/>
      <c r="J1477" s="27"/>
      <c r="K1477" s="27"/>
      <c r="L1477" s="3"/>
    </row>
    <row r="1478" spans="2:12" ht="12.75" customHeight="1" x14ac:dyDescent="0.2">
      <c r="C1478" s="27"/>
      <c r="D1478" s="27"/>
      <c r="E1478" s="27"/>
      <c r="F1478" s="27"/>
      <c r="G1478" s="27"/>
      <c r="H1478" s="27"/>
      <c r="I1478" s="27"/>
      <c r="J1478" s="27"/>
      <c r="K1478" s="27"/>
      <c r="L1478" s="3"/>
    </row>
    <row r="1479" spans="2:12" ht="12.75" customHeight="1" x14ac:dyDescent="0.2">
      <c r="C1479" s="27"/>
      <c r="D1479" s="27"/>
      <c r="E1479" s="27"/>
      <c r="F1479" s="27"/>
      <c r="G1479" s="27"/>
      <c r="H1479" s="27"/>
      <c r="I1479" s="27"/>
      <c r="J1479" s="27"/>
      <c r="K1479" s="27"/>
      <c r="L1479" s="3"/>
    </row>
    <row r="1480" spans="2:12" ht="23.25" customHeight="1" x14ac:dyDescent="0.2">
      <c r="C1480" s="27"/>
      <c r="D1480" s="27"/>
      <c r="E1480" s="27"/>
      <c r="F1480" s="27"/>
      <c r="G1480" s="27"/>
      <c r="H1480" s="27"/>
      <c r="I1480" s="27"/>
      <c r="J1480" s="27"/>
      <c r="K1480" s="27"/>
      <c r="L1480" s="3"/>
    </row>
    <row r="1481" spans="2:12" ht="12.75" customHeight="1" x14ac:dyDescent="0.2">
      <c r="I1481" s="14">
        <v>1</v>
      </c>
      <c r="J1481" s="14">
        <v>0</v>
      </c>
      <c r="K1481" s="14">
        <f>IF(I1481 * J1481&gt;0,TRUNC(I1481 * J1481+0.005,2),TRUNC(I1481 * J1481-0.005,2))</f>
        <v>0</v>
      </c>
    </row>
    <row r="1484" spans="2:12" ht="12.75" customHeight="1" x14ac:dyDescent="0.2">
      <c r="B1484" s="2" t="s">
        <v>271</v>
      </c>
      <c r="C1484" s="26" t="s">
        <v>429</v>
      </c>
      <c r="D1484" s="26"/>
      <c r="E1484" s="26"/>
      <c r="F1484" s="26"/>
      <c r="G1484" s="26"/>
      <c r="H1484" s="26"/>
      <c r="I1484" s="26"/>
      <c r="J1484" s="26"/>
      <c r="K1484" s="26"/>
      <c r="L1484" s="2"/>
    </row>
    <row r="1485" spans="2:12" ht="12.75" customHeight="1" x14ac:dyDescent="0.2">
      <c r="B1485" s="1" t="s">
        <v>272</v>
      </c>
      <c r="C1485" s="27" t="s">
        <v>273</v>
      </c>
      <c r="D1485" s="27"/>
      <c r="E1485" s="27"/>
      <c r="F1485" s="27"/>
      <c r="G1485" s="27"/>
      <c r="H1485" s="27"/>
      <c r="I1485" s="27"/>
      <c r="J1485" s="27"/>
      <c r="K1485" s="27"/>
      <c r="L1485" s="3"/>
    </row>
    <row r="1486" spans="2:12" ht="12.75" customHeight="1" x14ac:dyDescent="0.2">
      <c r="C1486" s="27"/>
      <c r="D1486" s="27"/>
      <c r="E1486" s="27"/>
      <c r="F1486" s="27"/>
      <c r="G1486" s="27"/>
      <c r="H1486" s="27"/>
      <c r="I1486" s="27"/>
      <c r="J1486" s="27"/>
      <c r="K1486" s="27"/>
      <c r="L1486" s="3"/>
    </row>
    <row r="1487" spans="2:12" ht="12.75" customHeight="1" x14ac:dyDescent="0.2">
      <c r="C1487" s="27"/>
      <c r="D1487" s="27"/>
      <c r="E1487" s="27"/>
      <c r="F1487" s="27"/>
      <c r="G1487" s="27"/>
      <c r="H1487" s="27"/>
      <c r="I1487" s="27"/>
      <c r="J1487" s="27"/>
      <c r="K1487" s="27"/>
      <c r="L1487" s="3"/>
    </row>
    <row r="1488" spans="2:12" ht="12.75" customHeight="1" x14ac:dyDescent="0.2">
      <c r="C1488" s="27"/>
      <c r="D1488" s="27"/>
      <c r="E1488" s="27"/>
      <c r="F1488" s="27"/>
      <c r="G1488" s="27"/>
      <c r="H1488" s="27"/>
      <c r="I1488" s="27"/>
      <c r="J1488" s="27"/>
      <c r="K1488" s="27"/>
      <c r="L1488" s="3"/>
    </row>
    <row r="1489" spans="2:12" ht="12.75" customHeight="1" x14ac:dyDescent="0.2">
      <c r="C1489" s="27"/>
      <c r="D1489" s="27"/>
      <c r="E1489" s="27"/>
      <c r="F1489" s="27"/>
      <c r="G1489" s="27"/>
      <c r="H1489" s="27"/>
      <c r="I1489" s="27"/>
      <c r="J1489" s="27"/>
      <c r="K1489" s="27"/>
      <c r="L1489" s="3"/>
    </row>
    <row r="1490" spans="2:12" ht="12.75" customHeight="1" x14ac:dyDescent="0.2">
      <c r="C1490" s="27"/>
      <c r="D1490" s="27"/>
      <c r="E1490" s="27"/>
      <c r="F1490" s="27"/>
      <c r="G1490" s="27"/>
      <c r="H1490" s="27"/>
      <c r="I1490" s="27"/>
      <c r="J1490" s="27"/>
      <c r="K1490" s="27"/>
      <c r="L1490" s="3"/>
    </row>
    <row r="1491" spans="2:12" ht="12.75" customHeight="1" x14ac:dyDescent="0.2">
      <c r="C1491" s="27"/>
      <c r="D1491" s="27"/>
      <c r="E1491" s="27"/>
      <c r="F1491" s="27"/>
      <c r="G1491" s="27"/>
      <c r="H1491" s="27"/>
      <c r="I1491" s="27"/>
      <c r="J1491" s="27"/>
      <c r="K1491" s="27"/>
      <c r="L1491" s="3"/>
    </row>
    <row r="1492" spans="2:12" ht="12.75" customHeight="1" x14ac:dyDescent="0.2">
      <c r="C1492" s="27"/>
      <c r="D1492" s="27"/>
      <c r="E1492" s="27"/>
      <c r="F1492" s="27"/>
      <c r="G1492" s="27"/>
      <c r="H1492" s="27"/>
      <c r="I1492" s="27"/>
      <c r="J1492" s="27"/>
      <c r="K1492" s="27"/>
      <c r="L1492" s="3"/>
    </row>
    <row r="1493" spans="2:12" ht="12.75" customHeight="1" x14ac:dyDescent="0.2">
      <c r="C1493" s="27"/>
      <c r="D1493" s="27"/>
      <c r="E1493" s="27"/>
      <c r="F1493" s="27"/>
      <c r="G1493" s="27"/>
      <c r="H1493" s="27"/>
      <c r="I1493" s="27"/>
      <c r="J1493" s="27"/>
      <c r="K1493" s="27"/>
      <c r="L1493" s="3"/>
    </row>
    <row r="1494" spans="2:12" ht="12.75" customHeight="1" x14ac:dyDescent="0.2">
      <c r="I1494" s="14">
        <v>1</v>
      </c>
      <c r="J1494" s="14">
        <v>0</v>
      </c>
      <c r="K1494" s="14">
        <f>IF(I1494 * J1494&gt;0,TRUNC(I1494 * J1494+0.005,2),TRUNC(I1494 * J1494-0.005,2))</f>
        <v>0</v>
      </c>
    </row>
    <row r="1497" spans="2:12" ht="12.75" customHeight="1" x14ac:dyDescent="0.2">
      <c r="B1497" s="2" t="s">
        <v>274</v>
      </c>
      <c r="C1497" s="26" t="s">
        <v>430</v>
      </c>
      <c r="D1497" s="26"/>
      <c r="E1497" s="26"/>
      <c r="F1497" s="26"/>
      <c r="G1497" s="26"/>
      <c r="H1497" s="26"/>
      <c r="I1497" s="26"/>
      <c r="J1497" s="26"/>
      <c r="K1497" s="26"/>
      <c r="L1497" s="2"/>
    </row>
    <row r="1498" spans="2:12" ht="12.75" customHeight="1" x14ac:dyDescent="0.2">
      <c r="B1498" s="1" t="s">
        <v>275</v>
      </c>
      <c r="C1498" s="27" t="s">
        <v>276</v>
      </c>
      <c r="D1498" s="27"/>
      <c r="E1498" s="27"/>
      <c r="F1498" s="27"/>
      <c r="G1498" s="27"/>
      <c r="H1498" s="27"/>
      <c r="I1498" s="27"/>
      <c r="J1498" s="27"/>
      <c r="K1498" s="27"/>
      <c r="L1498" s="3"/>
    </row>
    <row r="1499" spans="2:12" ht="12.75" customHeight="1" x14ac:dyDescent="0.2">
      <c r="C1499" s="27"/>
      <c r="D1499" s="27"/>
      <c r="E1499" s="27"/>
      <c r="F1499" s="27"/>
      <c r="G1499" s="27"/>
      <c r="H1499" s="27"/>
      <c r="I1499" s="27"/>
      <c r="J1499" s="27"/>
      <c r="K1499" s="27"/>
      <c r="L1499" s="3"/>
    </row>
    <row r="1500" spans="2:12" ht="12.75" customHeight="1" x14ac:dyDescent="0.2">
      <c r="C1500" s="27"/>
      <c r="D1500" s="27"/>
      <c r="E1500" s="27"/>
      <c r="F1500" s="27"/>
      <c r="G1500" s="27"/>
      <c r="H1500" s="27"/>
      <c r="I1500" s="27"/>
      <c r="J1500" s="27"/>
      <c r="K1500" s="27"/>
      <c r="L1500" s="3"/>
    </row>
    <row r="1501" spans="2:12" ht="12.75" customHeight="1" x14ac:dyDescent="0.2">
      <c r="C1501" s="27"/>
      <c r="D1501" s="27"/>
      <c r="E1501" s="27"/>
      <c r="F1501" s="27"/>
      <c r="G1501" s="27"/>
      <c r="H1501" s="27"/>
      <c r="I1501" s="27"/>
      <c r="J1501" s="27"/>
      <c r="K1501" s="27"/>
      <c r="L1501" s="3"/>
    </row>
    <row r="1502" spans="2:12" ht="12.75" customHeight="1" x14ac:dyDescent="0.2">
      <c r="C1502" s="27"/>
      <c r="D1502" s="27"/>
      <c r="E1502" s="27"/>
      <c r="F1502" s="27"/>
      <c r="G1502" s="27"/>
      <c r="H1502" s="27"/>
      <c r="I1502" s="27"/>
      <c r="J1502" s="27"/>
      <c r="K1502" s="27"/>
      <c r="L1502" s="3"/>
    </row>
    <row r="1503" spans="2:12" ht="12.75" customHeight="1" x14ac:dyDescent="0.2">
      <c r="I1503" s="14">
        <v>1</v>
      </c>
      <c r="J1503" s="14">
        <v>0</v>
      </c>
      <c r="K1503" s="14">
        <f>IF(I1503 * J1503&gt;0,TRUNC(I1503 * J1503+0.005,2),TRUNC(I1503 * J1503-0.005,2))</f>
        <v>0</v>
      </c>
    </row>
    <row r="1507" spans="2:12" ht="15.75" customHeight="1" thickBot="1" x14ac:dyDescent="0.25">
      <c r="C1507" s="15" t="s">
        <v>277</v>
      </c>
      <c r="D1507" s="15"/>
      <c r="E1507" s="15"/>
      <c r="F1507" s="15"/>
      <c r="G1507" s="15"/>
      <c r="H1507" s="15"/>
      <c r="I1507" s="15"/>
      <c r="J1507" s="16"/>
      <c r="K1507" s="17">
        <f xml:space="preserve"> K1462+ K1481+ K1494+ K1503</f>
        <v>0</v>
      </c>
    </row>
    <row r="1508" spans="2:12" ht="12.75" customHeight="1" thickTop="1" x14ac:dyDescent="0.2">
      <c r="C1508" s="2"/>
      <c r="D1508" s="2"/>
      <c r="E1508" s="2"/>
      <c r="F1508" s="2"/>
      <c r="G1508" s="2"/>
      <c r="H1508" s="2"/>
      <c r="I1508" s="2"/>
      <c r="J1508" s="2"/>
      <c r="K1508" s="2"/>
      <c r="L1508" s="5"/>
    </row>
    <row r="1509" spans="2:12" ht="12.75" customHeight="1" x14ac:dyDescent="0.2">
      <c r="C1509" s="4"/>
      <c r="D1509" s="4"/>
      <c r="E1509" s="4"/>
      <c r="F1509" s="4"/>
      <c r="G1509" s="4"/>
      <c r="H1509" s="4"/>
      <c r="I1509" s="4"/>
      <c r="J1509" s="4"/>
      <c r="K1509" s="4"/>
      <c r="L1509" s="4"/>
    </row>
    <row r="1512" spans="2:12" ht="16.5" customHeight="1" x14ac:dyDescent="0.2">
      <c r="B1512" s="29" t="s">
        <v>278</v>
      </c>
      <c r="C1512" s="29"/>
      <c r="D1512" s="29"/>
      <c r="E1512" s="29"/>
      <c r="F1512" s="29"/>
      <c r="G1512" s="29"/>
      <c r="H1512" s="29"/>
      <c r="I1512" s="29"/>
      <c r="J1512" s="29"/>
      <c r="K1512" s="29"/>
      <c r="L1512" s="11"/>
    </row>
    <row r="1515" spans="2:12" ht="15.75" customHeight="1" x14ac:dyDescent="0.2">
      <c r="B1515" s="28" t="s">
        <v>279</v>
      </c>
      <c r="C1515" s="28"/>
      <c r="D1515" s="28"/>
      <c r="E1515" s="28"/>
      <c r="F1515" s="28"/>
      <c r="G1515" s="28"/>
      <c r="H1515" s="28"/>
      <c r="I1515" s="28"/>
      <c r="J1515" s="28"/>
      <c r="K1515" s="28"/>
      <c r="L1515" s="13"/>
    </row>
    <row r="1518" spans="2:12" ht="12.75" customHeight="1" x14ac:dyDescent="0.2">
      <c r="B1518" s="2" t="s">
        <v>280</v>
      </c>
      <c r="C1518" s="26" t="s">
        <v>431</v>
      </c>
      <c r="D1518" s="26"/>
      <c r="E1518" s="26"/>
      <c r="F1518" s="26"/>
      <c r="G1518" s="26"/>
      <c r="H1518" s="26"/>
      <c r="I1518" s="26"/>
      <c r="J1518" s="26"/>
      <c r="K1518" s="26"/>
      <c r="L1518" s="2"/>
    </row>
    <row r="1519" spans="2:12" ht="12.75" customHeight="1" x14ac:dyDescent="0.2">
      <c r="B1519" s="1" t="s">
        <v>281</v>
      </c>
      <c r="C1519" s="27" t="s">
        <v>282</v>
      </c>
      <c r="D1519" s="27"/>
      <c r="E1519" s="27"/>
      <c r="F1519" s="27"/>
      <c r="G1519" s="27"/>
      <c r="H1519" s="27"/>
      <c r="I1519" s="27"/>
      <c r="J1519" s="27"/>
      <c r="K1519" s="27"/>
      <c r="L1519" s="3"/>
    </row>
    <row r="1520" spans="2:12" ht="12.75" customHeight="1" x14ac:dyDescent="0.2">
      <c r="C1520" s="27"/>
      <c r="D1520" s="27"/>
      <c r="E1520" s="27"/>
      <c r="F1520" s="27"/>
      <c r="G1520" s="27"/>
      <c r="H1520" s="27"/>
      <c r="I1520" s="27"/>
      <c r="J1520" s="27"/>
      <c r="K1520" s="27"/>
      <c r="L1520" s="3"/>
    </row>
    <row r="1521" spans="2:12" ht="12.75" customHeight="1" x14ac:dyDescent="0.2">
      <c r="C1521" s="27"/>
      <c r="D1521" s="27"/>
      <c r="E1521" s="27"/>
      <c r="F1521" s="27"/>
      <c r="G1521" s="27"/>
      <c r="H1521" s="27"/>
      <c r="I1521" s="27"/>
      <c r="J1521" s="27"/>
      <c r="K1521" s="27"/>
      <c r="L1521" s="3"/>
    </row>
    <row r="1522" spans="2:12" ht="12.75" customHeight="1" x14ac:dyDescent="0.2">
      <c r="C1522" s="27"/>
      <c r="D1522" s="27"/>
      <c r="E1522" s="27"/>
      <c r="F1522" s="27"/>
      <c r="G1522" s="27"/>
      <c r="H1522" s="27"/>
      <c r="I1522" s="27"/>
      <c r="J1522" s="27"/>
      <c r="K1522" s="27"/>
      <c r="L1522" s="3"/>
    </row>
    <row r="1523" spans="2:12" ht="12.75" customHeight="1" x14ac:dyDescent="0.2">
      <c r="C1523" s="27"/>
      <c r="D1523" s="27"/>
      <c r="E1523" s="27"/>
      <c r="F1523" s="27"/>
      <c r="G1523" s="27"/>
      <c r="H1523" s="27"/>
      <c r="I1523" s="27"/>
      <c r="J1523" s="27"/>
      <c r="K1523" s="27"/>
      <c r="L1523" s="3"/>
    </row>
    <row r="1524" spans="2:12" ht="12.75" customHeight="1" x14ac:dyDescent="0.2">
      <c r="C1524" s="27"/>
      <c r="D1524" s="27"/>
      <c r="E1524" s="27"/>
      <c r="F1524" s="27"/>
      <c r="G1524" s="27"/>
      <c r="H1524" s="27"/>
      <c r="I1524" s="27"/>
      <c r="J1524" s="27"/>
      <c r="K1524" s="27"/>
      <c r="L1524" s="3"/>
    </row>
    <row r="1525" spans="2:12" ht="12.75" customHeight="1" x14ac:dyDescent="0.2">
      <c r="C1525" s="27"/>
      <c r="D1525" s="27"/>
      <c r="E1525" s="27"/>
      <c r="F1525" s="27"/>
      <c r="G1525" s="27"/>
      <c r="H1525" s="27"/>
      <c r="I1525" s="27"/>
      <c r="J1525" s="27"/>
      <c r="K1525" s="27"/>
      <c r="L1525" s="3"/>
    </row>
    <row r="1526" spans="2:12" ht="12.75" customHeight="1" x14ac:dyDescent="0.2">
      <c r="C1526" s="27"/>
      <c r="D1526" s="27"/>
      <c r="E1526" s="27"/>
      <c r="F1526" s="27"/>
      <c r="G1526" s="27"/>
      <c r="H1526" s="27"/>
      <c r="I1526" s="27"/>
      <c r="J1526" s="27"/>
      <c r="K1526" s="27"/>
      <c r="L1526" s="3"/>
    </row>
    <row r="1527" spans="2:12" ht="12.75" customHeight="1" x14ac:dyDescent="0.2">
      <c r="C1527" s="27"/>
      <c r="D1527" s="27"/>
      <c r="E1527" s="27"/>
      <c r="F1527" s="27"/>
      <c r="G1527" s="27"/>
      <c r="H1527" s="27"/>
      <c r="I1527" s="27"/>
      <c r="J1527" s="27"/>
      <c r="K1527" s="27"/>
      <c r="L1527" s="3"/>
    </row>
    <row r="1528" spans="2:12" ht="12.75" customHeight="1" x14ac:dyDescent="0.2">
      <c r="I1528" s="14">
        <v>5</v>
      </c>
      <c r="J1528" s="14">
        <v>0</v>
      </c>
      <c r="K1528" s="14">
        <f>IF(I1528 * J1528&gt;0,TRUNC(I1528 * J1528+0.005,2),TRUNC(I1528 * J1528-0.005,2))</f>
        <v>0</v>
      </c>
    </row>
    <row r="1532" spans="2:12" ht="12.75" customHeight="1" x14ac:dyDescent="0.2">
      <c r="E1532" s="2" t="s">
        <v>283</v>
      </c>
      <c r="F1532" s="2"/>
      <c r="G1532" s="2"/>
      <c r="H1532" s="2"/>
      <c r="I1532" s="2"/>
      <c r="J1532" s="2"/>
      <c r="K1532" s="5">
        <f xml:space="preserve"> K1528</f>
        <v>0</v>
      </c>
      <c r="L1532" s="5"/>
    </row>
    <row r="1535" spans="2:12" ht="15.75" customHeight="1" x14ac:dyDescent="0.2">
      <c r="B1535" s="28" t="s">
        <v>284</v>
      </c>
      <c r="C1535" s="28"/>
      <c r="D1535" s="28"/>
      <c r="E1535" s="28"/>
      <c r="F1535" s="28"/>
      <c r="G1535" s="28"/>
      <c r="H1535" s="28"/>
      <c r="I1535" s="28"/>
      <c r="J1535" s="28"/>
      <c r="K1535" s="28"/>
      <c r="L1535" s="13"/>
    </row>
    <row r="1538" spans="2:12" ht="12.75" customHeight="1" x14ac:dyDescent="0.2">
      <c r="B1538" s="2" t="s">
        <v>285</v>
      </c>
      <c r="C1538" s="26" t="s">
        <v>432</v>
      </c>
      <c r="D1538" s="26"/>
      <c r="E1538" s="26"/>
      <c r="F1538" s="26"/>
      <c r="G1538" s="26"/>
      <c r="H1538" s="26"/>
      <c r="I1538" s="26"/>
      <c r="J1538" s="26"/>
      <c r="K1538" s="26"/>
      <c r="L1538" s="2"/>
    </row>
    <row r="1539" spans="2:12" ht="12.75" customHeight="1" x14ac:dyDescent="0.2">
      <c r="B1539" s="1" t="s">
        <v>286</v>
      </c>
      <c r="C1539" s="27" t="s">
        <v>287</v>
      </c>
      <c r="D1539" s="27"/>
      <c r="E1539" s="27"/>
      <c r="F1539" s="27"/>
      <c r="G1539" s="27"/>
      <c r="H1539" s="27"/>
      <c r="I1539" s="27"/>
      <c r="J1539" s="27"/>
      <c r="K1539" s="27"/>
      <c r="L1539" s="3"/>
    </row>
    <row r="1540" spans="2:12" ht="12.75" customHeight="1" x14ac:dyDescent="0.2">
      <c r="C1540" s="27"/>
      <c r="D1540" s="27"/>
      <c r="E1540" s="27"/>
      <c r="F1540" s="27"/>
      <c r="G1540" s="27"/>
      <c r="H1540" s="27"/>
      <c r="I1540" s="27"/>
      <c r="J1540" s="27"/>
      <c r="K1540" s="27"/>
      <c r="L1540" s="3"/>
    </row>
    <row r="1541" spans="2:12" ht="12.75" customHeight="1" x14ac:dyDescent="0.2">
      <c r="C1541" s="27"/>
      <c r="D1541" s="27"/>
      <c r="E1541" s="27"/>
      <c r="F1541" s="27"/>
      <c r="G1541" s="27"/>
      <c r="H1541" s="27"/>
      <c r="I1541" s="27"/>
      <c r="J1541" s="27"/>
      <c r="K1541" s="27"/>
      <c r="L1541" s="3"/>
    </row>
    <row r="1542" spans="2:12" ht="12.75" customHeight="1" x14ac:dyDescent="0.2">
      <c r="C1542" s="27"/>
      <c r="D1542" s="27"/>
      <c r="E1542" s="27"/>
      <c r="F1542" s="27"/>
      <c r="G1542" s="27"/>
      <c r="H1542" s="27"/>
      <c r="I1542" s="27"/>
      <c r="J1542" s="27"/>
      <c r="K1542" s="27"/>
      <c r="L1542" s="3"/>
    </row>
    <row r="1543" spans="2:12" ht="12.75" customHeight="1" x14ac:dyDescent="0.2">
      <c r="C1543" s="27"/>
      <c r="D1543" s="27"/>
      <c r="E1543" s="27"/>
      <c r="F1543" s="27"/>
      <c r="G1543" s="27"/>
      <c r="H1543" s="27"/>
      <c r="I1543" s="27"/>
      <c r="J1543" s="27"/>
      <c r="K1543" s="27"/>
      <c r="L1543" s="3"/>
    </row>
    <row r="1544" spans="2:12" ht="12.75" customHeight="1" x14ac:dyDescent="0.2">
      <c r="C1544" s="27"/>
      <c r="D1544" s="27"/>
      <c r="E1544" s="27"/>
      <c r="F1544" s="27"/>
      <c r="G1544" s="27"/>
      <c r="H1544" s="27"/>
      <c r="I1544" s="27"/>
      <c r="J1544" s="27"/>
      <c r="K1544" s="27"/>
      <c r="L1544" s="3"/>
    </row>
    <row r="1545" spans="2:12" ht="12.75" customHeight="1" x14ac:dyDescent="0.2">
      <c r="C1545" s="27"/>
      <c r="D1545" s="27"/>
      <c r="E1545" s="27"/>
      <c r="F1545" s="27"/>
      <c r="G1545" s="27"/>
      <c r="H1545" s="27"/>
      <c r="I1545" s="27"/>
      <c r="J1545" s="27"/>
      <c r="K1545" s="27"/>
      <c r="L1545" s="3"/>
    </row>
    <row r="1546" spans="2:12" ht="12.75" customHeight="1" x14ac:dyDescent="0.2">
      <c r="C1546" s="27"/>
      <c r="D1546" s="27"/>
      <c r="E1546" s="27"/>
      <c r="F1546" s="27"/>
      <c r="G1546" s="27"/>
      <c r="H1546" s="27"/>
      <c r="I1546" s="27"/>
      <c r="J1546" s="27"/>
      <c r="K1546" s="27"/>
      <c r="L1546" s="3"/>
    </row>
    <row r="1547" spans="2:12" ht="12.75" customHeight="1" x14ac:dyDescent="0.2">
      <c r="C1547" s="27"/>
      <c r="D1547" s="27"/>
      <c r="E1547" s="27"/>
      <c r="F1547" s="27"/>
      <c r="G1547" s="27"/>
      <c r="H1547" s="27"/>
      <c r="I1547" s="27"/>
      <c r="J1547" s="27"/>
      <c r="K1547" s="27"/>
      <c r="L1547" s="3"/>
    </row>
    <row r="1548" spans="2:12" ht="12.75" customHeight="1" x14ac:dyDescent="0.2">
      <c r="I1548" s="14">
        <v>1</v>
      </c>
      <c r="J1548" s="14">
        <v>0</v>
      </c>
      <c r="K1548" s="14">
        <f>IF(I1548 * J1548&gt;0,TRUNC(I1548 * J1548+0.005,2),TRUNC(I1548 * J1548-0.005,2))</f>
        <v>0</v>
      </c>
    </row>
    <row r="1551" spans="2:12" ht="12.75" customHeight="1" x14ac:dyDescent="0.2">
      <c r="B1551" s="2" t="s">
        <v>288</v>
      </c>
      <c r="C1551" s="26" t="s">
        <v>433</v>
      </c>
      <c r="D1551" s="26"/>
      <c r="E1551" s="26"/>
      <c r="F1551" s="26"/>
      <c r="G1551" s="26"/>
      <c r="H1551" s="26"/>
      <c r="I1551" s="26"/>
      <c r="J1551" s="26"/>
      <c r="K1551" s="26"/>
      <c r="L1551" s="2"/>
    </row>
    <row r="1552" spans="2:12" ht="12.75" customHeight="1" x14ac:dyDescent="0.2">
      <c r="B1552" s="1" t="s">
        <v>289</v>
      </c>
      <c r="C1552" s="27" t="s">
        <v>290</v>
      </c>
      <c r="D1552" s="27"/>
      <c r="E1552" s="27"/>
      <c r="F1552" s="27"/>
      <c r="G1552" s="27"/>
      <c r="H1552" s="27"/>
      <c r="I1552" s="27"/>
      <c r="J1552" s="27"/>
      <c r="K1552" s="27"/>
      <c r="L1552" s="3"/>
    </row>
    <row r="1553" spans="2:12" ht="12.75" customHeight="1" x14ac:dyDescent="0.2">
      <c r="C1553" s="27"/>
      <c r="D1553" s="27"/>
      <c r="E1553" s="27"/>
      <c r="F1553" s="27"/>
      <c r="G1553" s="27"/>
      <c r="H1553" s="27"/>
      <c r="I1553" s="27"/>
      <c r="J1553" s="27"/>
      <c r="K1553" s="27"/>
      <c r="L1553" s="3"/>
    </row>
    <row r="1554" spans="2:12" ht="12.75" customHeight="1" x14ac:dyDescent="0.2">
      <c r="C1554" s="27"/>
      <c r="D1554" s="27"/>
      <c r="E1554" s="27"/>
      <c r="F1554" s="27"/>
      <c r="G1554" s="27"/>
      <c r="H1554" s="27"/>
      <c r="I1554" s="27"/>
      <c r="J1554" s="27"/>
      <c r="K1554" s="27"/>
    </row>
    <row r="1555" spans="2:12" ht="12.75" customHeight="1" x14ac:dyDescent="0.2">
      <c r="I1555" s="14">
        <v>3</v>
      </c>
      <c r="J1555" s="14">
        <v>0</v>
      </c>
      <c r="K1555" s="14">
        <f>IF(I1555 * J1555&gt;0,TRUNC(I1555 * J1555+0.005,2),TRUNC(I1555 * J1555-0.005,2))</f>
        <v>0</v>
      </c>
    </row>
    <row r="1559" spans="2:12" ht="12.75" customHeight="1" x14ac:dyDescent="0.2">
      <c r="E1559" s="2" t="s">
        <v>291</v>
      </c>
      <c r="F1559" s="2"/>
      <c r="G1559" s="2"/>
      <c r="H1559" s="2"/>
      <c r="I1559" s="2"/>
      <c r="J1559" s="2"/>
      <c r="K1559" s="5">
        <f xml:space="preserve"> K1548+ K1555</f>
        <v>0</v>
      </c>
      <c r="L1559" s="5"/>
    </row>
    <row r="1562" spans="2:12" ht="15.75" customHeight="1" x14ac:dyDescent="0.2">
      <c r="B1562" s="28" t="s">
        <v>292</v>
      </c>
      <c r="C1562" s="28"/>
      <c r="D1562" s="28"/>
      <c r="E1562" s="28"/>
      <c r="F1562" s="28"/>
      <c r="G1562" s="28"/>
      <c r="H1562" s="28"/>
      <c r="I1562" s="28"/>
      <c r="J1562" s="28"/>
      <c r="K1562" s="28"/>
      <c r="L1562" s="13"/>
    </row>
    <row r="1565" spans="2:12" ht="12.75" customHeight="1" x14ac:dyDescent="0.2">
      <c r="B1565" s="2" t="s">
        <v>293</v>
      </c>
      <c r="C1565" s="26" t="s">
        <v>434</v>
      </c>
      <c r="D1565" s="26"/>
      <c r="E1565" s="26"/>
      <c r="F1565" s="26"/>
      <c r="G1565" s="26"/>
      <c r="H1565" s="26"/>
      <c r="I1565" s="26"/>
      <c r="J1565" s="26"/>
      <c r="K1565" s="26"/>
      <c r="L1565" s="2"/>
    </row>
    <row r="1566" spans="2:12" ht="12.75" customHeight="1" x14ac:dyDescent="0.2">
      <c r="B1566" s="1" t="s">
        <v>294</v>
      </c>
      <c r="C1566" s="27" t="s">
        <v>295</v>
      </c>
      <c r="D1566" s="27"/>
      <c r="E1566" s="27"/>
      <c r="F1566" s="27"/>
      <c r="G1566" s="27"/>
      <c r="H1566" s="27"/>
      <c r="I1566" s="27"/>
      <c r="J1566" s="27"/>
      <c r="K1566" s="27"/>
      <c r="L1566" s="3"/>
    </row>
    <row r="1567" spans="2:12" ht="12.75" customHeight="1" x14ac:dyDescent="0.2">
      <c r="C1567" s="27"/>
      <c r="D1567" s="27"/>
      <c r="E1567" s="27"/>
      <c r="F1567" s="27"/>
      <c r="G1567" s="27"/>
      <c r="H1567" s="27"/>
      <c r="I1567" s="27"/>
      <c r="J1567" s="27"/>
      <c r="K1567" s="27"/>
      <c r="L1567" s="3"/>
    </row>
    <row r="1568" spans="2:12" ht="12.75" customHeight="1" x14ac:dyDescent="0.2">
      <c r="C1568" s="27"/>
      <c r="D1568" s="27"/>
      <c r="E1568" s="27"/>
      <c r="F1568" s="27"/>
      <c r="G1568" s="27"/>
      <c r="H1568" s="27"/>
      <c r="I1568" s="27"/>
      <c r="J1568" s="27"/>
      <c r="K1568" s="27"/>
      <c r="L1568" s="3"/>
    </row>
    <row r="1569" spans="2:12" ht="12.75" customHeight="1" x14ac:dyDescent="0.2">
      <c r="C1569" s="27"/>
      <c r="D1569" s="27"/>
      <c r="E1569" s="27"/>
      <c r="F1569" s="27"/>
      <c r="G1569" s="27"/>
      <c r="H1569" s="27"/>
      <c r="I1569" s="27"/>
      <c r="J1569" s="27"/>
      <c r="K1569" s="27"/>
      <c r="L1569" s="3"/>
    </row>
    <row r="1570" spans="2:12" ht="12.75" customHeight="1" x14ac:dyDescent="0.2">
      <c r="C1570" s="27"/>
      <c r="D1570" s="27"/>
      <c r="E1570" s="27"/>
      <c r="F1570" s="27"/>
      <c r="G1570" s="27"/>
      <c r="H1570" s="27"/>
      <c r="I1570" s="27"/>
      <c r="J1570" s="27"/>
      <c r="K1570" s="27"/>
      <c r="L1570" s="3"/>
    </row>
    <row r="1571" spans="2:12" ht="12.75" customHeight="1" x14ac:dyDescent="0.2">
      <c r="C1571" s="27"/>
      <c r="D1571" s="27"/>
      <c r="E1571" s="27"/>
      <c r="F1571" s="27"/>
      <c r="G1571" s="27"/>
      <c r="H1571" s="27"/>
      <c r="I1571" s="27"/>
      <c r="J1571" s="27"/>
      <c r="K1571" s="27"/>
      <c r="L1571" s="3"/>
    </row>
    <row r="1572" spans="2:12" ht="12.75" customHeight="1" x14ac:dyDescent="0.2">
      <c r="C1572" s="27"/>
      <c r="D1572" s="27"/>
      <c r="E1572" s="27"/>
      <c r="F1572" s="27"/>
      <c r="G1572" s="27"/>
      <c r="H1572" s="27"/>
      <c r="I1572" s="27"/>
      <c r="J1572" s="27"/>
      <c r="K1572" s="27"/>
      <c r="L1572" s="3"/>
    </row>
    <row r="1573" spans="2:12" ht="12.75" customHeight="1" x14ac:dyDescent="0.2">
      <c r="I1573" s="14">
        <v>10</v>
      </c>
      <c r="J1573" s="14">
        <v>0</v>
      </c>
      <c r="K1573" s="14">
        <f>IF(I1573 * J1573&gt;0,TRUNC(I1573 * J1573+0.005,2),TRUNC(I1573 * J1573-0.005,2))</f>
        <v>0</v>
      </c>
    </row>
    <row r="1576" spans="2:12" ht="12.75" customHeight="1" x14ac:dyDescent="0.2">
      <c r="B1576" s="2" t="s">
        <v>296</v>
      </c>
      <c r="C1576" s="26" t="s">
        <v>435</v>
      </c>
      <c r="D1576" s="26"/>
      <c r="E1576" s="26"/>
      <c r="F1576" s="26"/>
      <c r="G1576" s="26"/>
      <c r="H1576" s="26"/>
      <c r="I1576" s="26"/>
      <c r="J1576" s="26"/>
      <c r="K1576" s="26"/>
      <c r="L1576" s="2"/>
    </row>
    <row r="1577" spans="2:12" ht="12.75" customHeight="1" x14ac:dyDescent="0.2">
      <c r="B1577" s="1" t="s">
        <v>297</v>
      </c>
      <c r="C1577" s="27" t="s">
        <v>298</v>
      </c>
      <c r="D1577" s="27"/>
      <c r="E1577" s="27"/>
      <c r="F1577" s="27"/>
      <c r="G1577" s="27"/>
      <c r="H1577" s="27"/>
      <c r="I1577" s="27"/>
      <c r="J1577" s="27"/>
      <c r="K1577" s="27"/>
      <c r="L1577" s="3"/>
    </row>
    <row r="1578" spans="2:12" ht="12.75" customHeight="1" x14ac:dyDescent="0.2">
      <c r="C1578" s="27"/>
      <c r="D1578" s="27"/>
      <c r="E1578" s="27"/>
      <c r="F1578" s="27"/>
      <c r="G1578" s="27"/>
      <c r="H1578" s="27"/>
      <c r="I1578" s="27"/>
      <c r="J1578" s="27"/>
      <c r="K1578" s="27"/>
      <c r="L1578" s="3"/>
    </row>
    <row r="1579" spans="2:12" ht="12.75" customHeight="1" x14ac:dyDescent="0.2">
      <c r="C1579" s="27"/>
      <c r="D1579" s="27"/>
      <c r="E1579" s="27"/>
      <c r="F1579" s="27"/>
      <c r="G1579" s="27"/>
      <c r="H1579" s="27"/>
      <c r="I1579" s="27"/>
      <c r="J1579" s="27"/>
      <c r="K1579" s="27"/>
      <c r="L1579" s="3"/>
    </row>
    <row r="1580" spans="2:12" ht="12.75" customHeight="1" x14ac:dyDescent="0.2">
      <c r="C1580" s="27"/>
      <c r="D1580" s="27"/>
      <c r="E1580" s="27"/>
      <c r="F1580" s="27"/>
      <c r="G1580" s="27"/>
      <c r="H1580" s="27"/>
      <c r="I1580" s="27"/>
      <c r="J1580" s="27"/>
      <c r="K1580" s="27"/>
      <c r="L1580" s="3"/>
    </row>
    <row r="1581" spans="2:12" ht="12.75" customHeight="1" x14ac:dyDescent="0.2">
      <c r="C1581" s="27"/>
      <c r="D1581" s="27"/>
      <c r="E1581" s="27"/>
      <c r="F1581" s="27"/>
      <c r="G1581" s="27"/>
      <c r="H1581" s="27"/>
      <c r="I1581" s="27"/>
      <c r="J1581" s="27"/>
      <c r="K1581" s="27"/>
      <c r="L1581" s="3"/>
    </row>
    <row r="1582" spans="2:12" ht="12.75" customHeight="1" x14ac:dyDescent="0.2">
      <c r="C1582" s="27"/>
      <c r="D1582" s="27"/>
      <c r="E1582" s="27"/>
      <c r="F1582" s="27"/>
      <c r="G1582" s="27"/>
      <c r="H1582" s="27"/>
      <c r="I1582" s="27"/>
      <c r="J1582" s="27"/>
      <c r="K1582" s="27"/>
      <c r="L1582" s="3"/>
    </row>
    <row r="1583" spans="2:12" ht="12.75" customHeight="1" x14ac:dyDescent="0.2">
      <c r="C1583" s="27"/>
      <c r="D1583" s="27"/>
      <c r="E1583" s="27"/>
      <c r="F1583" s="27"/>
      <c r="G1583" s="27"/>
      <c r="H1583" s="27"/>
      <c r="I1583" s="27"/>
      <c r="J1583" s="27"/>
      <c r="K1583" s="27"/>
      <c r="L1583" s="3"/>
    </row>
    <row r="1584" spans="2:12" ht="12.75" customHeight="1" x14ac:dyDescent="0.2">
      <c r="I1584" s="14">
        <v>10</v>
      </c>
      <c r="J1584" s="14">
        <v>0</v>
      </c>
      <c r="K1584" s="14">
        <f>IF(I1584 * J1584&gt;0,TRUNC(I1584 * J1584+0.005,2),TRUNC(I1584 * J1584-0.005,2))</f>
        <v>0</v>
      </c>
    </row>
    <row r="1587" spans="2:12" ht="12.75" customHeight="1" x14ac:dyDescent="0.2">
      <c r="B1587" s="2" t="s">
        <v>299</v>
      </c>
      <c r="C1587" s="26" t="s">
        <v>436</v>
      </c>
      <c r="D1587" s="26"/>
      <c r="E1587" s="26"/>
      <c r="F1587" s="26"/>
      <c r="G1587" s="26"/>
      <c r="H1587" s="26"/>
      <c r="I1587" s="26"/>
      <c r="J1587" s="26"/>
      <c r="K1587" s="26"/>
      <c r="L1587" s="2"/>
    </row>
    <row r="1588" spans="2:12" ht="12.75" customHeight="1" x14ac:dyDescent="0.2">
      <c r="B1588" s="1" t="s">
        <v>300</v>
      </c>
      <c r="C1588" s="27" t="s">
        <v>301</v>
      </c>
      <c r="D1588" s="27"/>
      <c r="E1588" s="27"/>
      <c r="F1588" s="27"/>
      <c r="G1588" s="27"/>
      <c r="H1588" s="27"/>
      <c r="I1588" s="27"/>
      <c r="J1588" s="27"/>
      <c r="K1588" s="27"/>
      <c r="L1588" s="3"/>
    </row>
    <row r="1589" spans="2:12" ht="12.75" customHeight="1" x14ac:dyDescent="0.2">
      <c r="C1589" s="27"/>
      <c r="D1589" s="27"/>
      <c r="E1589" s="27"/>
      <c r="F1589" s="27"/>
      <c r="G1589" s="27"/>
      <c r="H1589" s="27"/>
      <c r="I1589" s="27"/>
      <c r="J1589" s="27"/>
      <c r="K1589" s="27"/>
      <c r="L1589" s="3"/>
    </row>
    <row r="1590" spans="2:12" ht="12.75" customHeight="1" x14ac:dyDescent="0.2">
      <c r="C1590" s="27"/>
      <c r="D1590" s="27"/>
      <c r="E1590" s="27"/>
      <c r="F1590" s="27"/>
      <c r="G1590" s="27"/>
      <c r="H1590" s="27"/>
      <c r="I1590" s="27"/>
      <c r="J1590" s="27"/>
      <c r="K1590" s="27"/>
      <c r="L1590" s="3"/>
    </row>
    <row r="1591" spans="2:12" ht="12.75" customHeight="1" x14ac:dyDescent="0.2">
      <c r="C1591" s="27"/>
      <c r="D1591" s="27"/>
      <c r="E1591" s="27"/>
      <c r="F1591" s="27"/>
      <c r="G1591" s="27"/>
      <c r="H1591" s="27"/>
      <c r="I1591" s="27"/>
      <c r="J1591" s="27"/>
      <c r="K1591" s="27"/>
      <c r="L1591" s="3"/>
    </row>
    <row r="1592" spans="2:12" ht="12.75" customHeight="1" x14ac:dyDescent="0.2">
      <c r="C1592" s="27"/>
      <c r="D1592" s="27"/>
      <c r="E1592" s="27"/>
      <c r="F1592" s="27"/>
      <c r="G1592" s="27"/>
      <c r="H1592" s="27"/>
      <c r="I1592" s="27"/>
      <c r="J1592" s="27"/>
      <c r="K1592" s="27"/>
      <c r="L1592" s="3"/>
    </row>
    <row r="1593" spans="2:12" ht="12.75" customHeight="1" x14ac:dyDescent="0.2">
      <c r="C1593" s="27"/>
      <c r="D1593" s="27"/>
      <c r="E1593" s="27"/>
      <c r="F1593" s="27"/>
      <c r="G1593" s="27"/>
      <c r="H1593" s="27"/>
      <c r="I1593" s="27"/>
      <c r="J1593" s="27"/>
      <c r="K1593" s="27"/>
      <c r="L1593" s="3"/>
    </row>
    <row r="1594" spans="2:12" ht="12.75" customHeight="1" x14ac:dyDescent="0.2">
      <c r="I1594" s="14">
        <v>10</v>
      </c>
      <c r="J1594" s="14">
        <v>0</v>
      </c>
      <c r="K1594" s="14">
        <f>IF(I1594 * J1594&gt;0,TRUNC(I1594 * J1594+0.005,2),TRUNC(I1594 * J1594-0.005,2))</f>
        <v>0</v>
      </c>
    </row>
    <row r="1597" spans="2:12" ht="12.75" customHeight="1" x14ac:dyDescent="0.2">
      <c r="B1597" s="2" t="s">
        <v>302</v>
      </c>
      <c r="C1597" s="26" t="s">
        <v>436</v>
      </c>
      <c r="D1597" s="26"/>
      <c r="E1597" s="26"/>
      <c r="F1597" s="26"/>
      <c r="G1597" s="26"/>
      <c r="H1597" s="26"/>
      <c r="I1597" s="26"/>
      <c r="J1597" s="26"/>
      <c r="K1597" s="26"/>
      <c r="L1597" s="2"/>
    </row>
    <row r="1598" spans="2:12" ht="12.75" customHeight="1" x14ac:dyDescent="0.2">
      <c r="B1598" s="1" t="s">
        <v>303</v>
      </c>
      <c r="C1598" s="27" t="s">
        <v>304</v>
      </c>
      <c r="D1598" s="27"/>
      <c r="E1598" s="27"/>
      <c r="F1598" s="27"/>
      <c r="G1598" s="27"/>
      <c r="H1598" s="27"/>
      <c r="I1598" s="27"/>
      <c r="J1598" s="27"/>
      <c r="K1598" s="27"/>
      <c r="L1598" s="3"/>
    </row>
    <row r="1599" spans="2:12" ht="12.75" customHeight="1" x14ac:dyDescent="0.2">
      <c r="C1599" s="27"/>
      <c r="D1599" s="27"/>
      <c r="E1599" s="27"/>
      <c r="F1599" s="27"/>
      <c r="G1599" s="27"/>
      <c r="H1599" s="27"/>
      <c r="I1599" s="27"/>
      <c r="J1599" s="27"/>
      <c r="K1599" s="27"/>
      <c r="L1599" s="3"/>
    </row>
    <row r="1600" spans="2:12" ht="12.75" customHeight="1" x14ac:dyDescent="0.2">
      <c r="C1600" s="27"/>
      <c r="D1600" s="27"/>
      <c r="E1600" s="27"/>
      <c r="F1600" s="27"/>
      <c r="G1600" s="27"/>
      <c r="H1600" s="27"/>
      <c r="I1600" s="27"/>
      <c r="J1600" s="27"/>
      <c r="K1600" s="27"/>
      <c r="L1600" s="3"/>
    </row>
    <row r="1601" spans="2:12" ht="12.75" customHeight="1" x14ac:dyDescent="0.2">
      <c r="C1601" s="27"/>
      <c r="D1601" s="27"/>
      <c r="E1601" s="27"/>
      <c r="F1601" s="27"/>
      <c r="G1601" s="27"/>
      <c r="H1601" s="27"/>
      <c r="I1601" s="27"/>
      <c r="J1601" s="27"/>
      <c r="K1601" s="27"/>
      <c r="L1601" s="3"/>
    </row>
    <row r="1602" spans="2:12" ht="12.75" customHeight="1" x14ac:dyDescent="0.2">
      <c r="C1602" s="27"/>
      <c r="D1602" s="27"/>
      <c r="E1602" s="27"/>
      <c r="F1602" s="27"/>
      <c r="G1602" s="27"/>
      <c r="H1602" s="27"/>
      <c r="I1602" s="27"/>
      <c r="J1602" s="27"/>
      <c r="K1602" s="27"/>
      <c r="L1602" s="3"/>
    </row>
    <row r="1603" spans="2:12" ht="12.75" customHeight="1" x14ac:dyDescent="0.2">
      <c r="C1603" s="27"/>
      <c r="D1603" s="27"/>
      <c r="E1603" s="27"/>
      <c r="F1603" s="27"/>
      <c r="G1603" s="27"/>
      <c r="H1603" s="27"/>
      <c r="I1603" s="27"/>
      <c r="J1603" s="27"/>
      <c r="K1603" s="27"/>
      <c r="L1603" s="3"/>
    </row>
    <row r="1604" spans="2:12" ht="12.75" customHeight="1" x14ac:dyDescent="0.2">
      <c r="C1604" s="27"/>
      <c r="D1604" s="27"/>
      <c r="E1604" s="27"/>
      <c r="F1604" s="27"/>
      <c r="G1604" s="27"/>
      <c r="H1604" s="27"/>
      <c r="I1604" s="27"/>
      <c r="J1604" s="27"/>
      <c r="K1604" s="27"/>
      <c r="L1604" s="3"/>
    </row>
    <row r="1605" spans="2:12" ht="12.75" customHeight="1" x14ac:dyDescent="0.2">
      <c r="I1605" s="14">
        <v>10</v>
      </c>
      <c r="J1605" s="14">
        <v>0</v>
      </c>
      <c r="K1605" s="14">
        <f>IF(I1605 * J1605&gt;0,TRUNC(I1605 * J1605+0.005,2),TRUNC(I1605 * J1605-0.005,2))</f>
        <v>0</v>
      </c>
    </row>
    <row r="1608" spans="2:12" ht="12.75" customHeight="1" x14ac:dyDescent="0.2">
      <c r="B1608" s="2" t="s">
        <v>305</v>
      </c>
      <c r="C1608" s="26" t="s">
        <v>437</v>
      </c>
      <c r="D1608" s="26"/>
      <c r="E1608" s="26"/>
      <c r="F1608" s="26"/>
      <c r="G1608" s="26"/>
      <c r="H1608" s="26"/>
      <c r="I1608" s="26"/>
      <c r="J1608" s="26"/>
      <c r="K1608" s="26"/>
      <c r="L1608" s="2"/>
    </row>
    <row r="1609" spans="2:12" ht="12.75" customHeight="1" x14ac:dyDescent="0.2">
      <c r="B1609" s="1" t="s">
        <v>306</v>
      </c>
      <c r="C1609" s="27" t="s">
        <v>307</v>
      </c>
      <c r="D1609" s="27"/>
      <c r="E1609" s="27"/>
      <c r="F1609" s="27"/>
      <c r="G1609" s="27"/>
      <c r="H1609" s="27"/>
      <c r="I1609" s="27"/>
      <c r="J1609" s="27"/>
      <c r="K1609" s="27"/>
      <c r="L1609" s="3"/>
    </row>
    <row r="1610" spans="2:12" ht="12.75" customHeight="1" x14ac:dyDescent="0.2">
      <c r="C1610" s="27"/>
      <c r="D1610" s="27"/>
      <c r="E1610" s="27"/>
      <c r="F1610" s="27"/>
      <c r="G1610" s="27"/>
      <c r="H1610" s="27"/>
      <c r="I1610" s="27"/>
      <c r="J1610" s="27"/>
      <c r="K1610" s="27"/>
      <c r="L1610" s="3"/>
    </row>
    <row r="1611" spans="2:12" ht="12.75" customHeight="1" x14ac:dyDescent="0.2">
      <c r="C1611" s="27"/>
      <c r="D1611" s="27"/>
      <c r="E1611" s="27"/>
      <c r="F1611" s="27"/>
      <c r="G1611" s="27"/>
      <c r="H1611" s="27"/>
      <c r="I1611" s="27"/>
      <c r="J1611" s="27"/>
      <c r="K1611" s="27"/>
      <c r="L1611" s="3"/>
    </row>
    <row r="1612" spans="2:12" ht="12.75" customHeight="1" x14ac:dyDescent="0.2">
      <c r="C1612" s="27"/>
      <c r="D1612" s="27"/>
      <c r="E1612" s="27"/>
      <c r="F1612" s="27"/>
      <c r="G1612" s="27"/>
      <c r="H1612" s="27"/>
      <c r="I1612" s="27"/>
      <c r="J1612" s="27"/>
      <c r="K1612" s="27"/>
      <c r="L1612" s="3"/>
    </row>
    <row r="1613" spans="2:12" ht="12.75" customHeight="1" x14ac:dyDescent="0.2">
      <c r="C1613" s="27"/>
      <c r="D1613" s="27"/>
      <c r="E1613" s="27"/>
      <c r="F1613" s="27"/>
      <c r="G1613" s="27"/>
      <c r="H1613" s="27"/>
      <c r="I1613" s="27"/>
      <c r="J1613" s="27"/>
      <c r="K1613" s="27"/>
      <c r="L1613" s="3"/>
    </row>
    <row r="1614" spans="2:12" ht="12.75" customHeight="1" x14ac:dyDescent="0.2">
      <c r="C1614" s="27"/>
      <c r="D1614" s="27"/>
      <c r="E1614" s="27"/>
      <c r="F1614" s="27"/>
      <c r="G1614" s="27"/>
      <c r="H1614" s="27"/>
      <c r="I1614" s="27"/>
      <c r="J1614" s="27"/>
      <c r="K1614" s="27"/>
      <c r="L1614" s="3"/>
    </row>
    <row r="1615" spans="2:12" ht="12.75" customHeight="1" x14ac:dyDescent="0.2">
      <c r="C1615" s="27"/>
      <c r="D1615" s="27"/>
      <c r="E1615" s="27"/>
      <c r="F1615" s="27"/>
      <c r="G1615" s="27"/>
      <c r="H1615" s="27"/>
      <c r="I1615" s="27"/>
      <c r="J1615" s="27"/>
      <c r="K1615" s="27"/>
      <c r="L1615" s="3"/>
    </row>
    <row r="1616" spans="2:12" ht="12.75" customHeight="1" x14ac:dyDescent="0.2">
      <c r="I1616" s="14">
        <v>100</v>
      </c>
      <c r="J1616" s="14">
        <v>0</v>
      </c>
      <c r="K1616" s="14">
        <f>IF(I1616 * J1616&gt;0,TRUNC(I1616 * J1616+0.005,2),TRUNC(I1616 * J1616-0.005,2))</f>
        <v>0</v>
      </c>
    </row>
    <row r="1619" spans="2:12" ht="12.75" customHeight="1" x14ac:dyDescent="0.2">
      <c r="B1619" s="2" t="s">
        <v>308</v>
      </c>
      <c r="C1619" s="26" t="s">
        <v>438</v>
      </c>
      <c r="D1619" s="26"/>
      <c r="E1619" s="26"/>
      <c r="F1619" s="26"/>
      <c r="G1619" s="26"/>
      <c r="H1619" s="26"/>
      <c r="I1619" s="26"/>
      <c r="J1619" s="26"/>
      <c r="K1619" s="26"/>
      <c r="L1619" s="2"/>
    </row>
    <row r="1620" spans="2:12" ht="12.75" customHeight="1" x14ac:dyDescent="0.2">
      <c r="B1620" s="1" t="s">
        <v>309</v>
      </c>
      <c r="C1620" s="27" t="s">
        <v>310</v>
      </c>
      <c r="D1620" s="27"/>
      <c r="E1620" s="27"/>
      <c r="F1620" s="27"/>
      <c r="G1620" s="27"/>
      <c r="H1620" s="27"/>
      <c r="I1620" s="27"/>
      <c r="J1620" s="27"/>
      <c r="K1620" s="27"/>
      <c r="L1620" s="3"/>
    </row>
    <row r="1621" spans="2:12" ht="12.75" customHeight="1" x14ac:dyDescent="0.2">
      <c r="C1621" s="27"/>
      <c r="D1621" s="27"/>
      <c r="E1621" s="27"/>
      <c r="F1621" s="27"/>
      <c r="G1621" s="27"/>
      <c r="H1621" s="27"/>
      <c r="I1621" s="27"/>
      <c r="J1621" s="27"/>
      <c r="K1621" s="27"/>
      <c r="L1621" s="3"/>
    </row>
    <row r="1622" spans="2:12" ht="12.75" customHeight="1" x14ac:dyDescent="0.2">
      <c r="C1622" s="27"/>
      <c r="D1622" s="27"/>
      <c r="E1622" s="27"/>
      <c r="F1622" s="27"/>
      <c r="G1622" s="27"/>
      <c r="H1622" s="27"/>
      <c r="I1622" s="27"/>
      <c r="J1622" s="27"/>
      <c r="K1622" s="27"/>
      <c r="L1622" s="3"/>
    </row>
    <row r="1623" spans="2:12" ht="12.75" customHeight="1" x14ac:dyDescent="0.2">
      <c r="C1623" s="27"/>
      <c r="D1623" s="27"/>
      <c r="E1623" s="27"/>
      <c r="F1623" s="27"/>
      <c r="G1623" s="27"/>
      <c r="H1623" s="27"/>
      <c r="I1623" s="27"/>
      <c r="J1623" s="27"/>
      <c r="K1623" s="27"/>
      <c r="L1623" s="3"/>
    </row>
    <row r="1624" spans="2:12" ht="12.75" customHeight="1" x14ac:dyDescent="0.2">
      <c r="C1624" s="27"/>
      <c r="D1624" s="27"/>
      <c r="E1624" s="27"/>
      <c r="F1624" s="27"/>
      <c r="G1624" s="27"/>
      <c r="H1624" s="27"/>
      <c r="I1624" s="27"/>
      <c r="J1624" s="27"/>
      <c r="K1624" s="27"/>
      <c r="L1624" s="3"/>
    </row>
    <row r="1625" spans="2:12" ht="12.75" customHeight="1" x14ac:dyDescent="0.2">
      <c r="C1625" s="27"/>
      <c r="D1625" s="27"/>
      <c r="E1625" s="27"/>
      <c r="F1625" s="27"/>
      <c r="G1625" s="27"/>
      <c r="H1625" s="27"/>
      <c r="I1625" s="27"/>
      <c r="J1625" s="27"/>
      <c r="K1625" s="27"/>
      <c r="L1625" s="3"/>
    </row>
    <row r="1626" spans="2:12" ht="12.75" customHeight="1" x14ac:dyDescent="0.2">
      <c r="C1626" s="27"/>
      <c r="D1626" s="27"/>
      <c r="E1626" s="27"/>
      <c r="F1626" s="27"/>
      <c r="G1626" s="27"/>
      <c r="H1626" s="27"/>
      <c r="I1626" s="27"/>
      <c r="J1626" s="27"/>
      <c r="K1626" s="27"/>
      <c r="L1626" s="3"/>
    </row>
    <row r="1627" spans="2:12" ht="12.75" customHeight="1" x14ac:dyDescent="0.2">
      <c r="C1627" s="27"/>
      <c r="D1627" s="27"/>
      <c r="E1627" s="27"/>
      <c r="F1627" s="27"/>
      <c r="G1627" s="27"/>
      <c r="H1627" s="27"/>
      <c r="I1627" s="27"/>
      <c r="J1627" s="27"/>
      <c r="K1627" s="27"/>
      <c r="L1627" s="3"/>
    </row>
    <row r="1628" spans="2:12" ht="12.75" customHeight="1" x14ac:dyDescent="0.2">
      <c r="I1628" s="14">
        <v>10</v>
      </c>
      <c r="J1628" s="14">
        <v>0</v>
      </c>
      <c r="K1628" s="14">
        <f>IF(I1628 * J1628&gt;0,TRUNC(I1628 * J1628+0.005,2),TRUNC(I1628 * J1628-0.005,2))</f>
        <v>0</v>
      </c>
    </row>
    <row r="1631" spans="2:12" ht="12.75" customHeight="1" x14ac:dyDescent="0.2">
      <c r="B1631" s="2" t="s">
        <v>311</v>
      </c>
      <c r="C1631" s="26" t="s">
        <v>439</v>
      </c>
      <c r="D1631" s="26"/>
      <c r="E1631" s="26"/>
      <c r="F1631" s="26"/>
      <c r="G1631" s="26"/>
      <c r="H1631" s="26"/>
      <c r="I1631" s="26"/>
      <c r="J1631" s="26"/>
      <c r="K1631" s="26"/>
      <c r="L1631" s="2"/>
    </row>
    <row r="1632" spans="2:12" ht="12.75" customHeight="1" x14ac:dyDescent="0.2">
      <c r="B1632" s="1" t="s">
        <v>312</v>
      </c>
      <c r="C1632" s="27" t="s">
        <v>313</v>
      </c>
      <c r="D1632" s="27"/>
      <c r="E1632" s="27"/>
      <c r="F1632" s="27"/>
      <c r="G1632" s="27"/>
      <c r="H1632" s="27"/>
      <c r="I1632" s="27"/>
      <c r="J1632" s="27"/>
      <c r="K1632" s="27"/>
      <c r="L1632" s="3"/>
    </row>
    <row r="1633" spans="2:12" ht="12.75" customHeight="1" x14ac:dyDescent="0.2">
      <c r="C1633" s="27"/>
      <c r="D1633" s="27"/>
      <c r="E1633" s="27"/>
      <c r="F1633" s="27"/>
      <c r="G1633" s="27"/>
      <c r="H1633" s="27"/>
      <c r="I1633" s="27"/>
      <c r="J1633" s="27"/>
      <c r="K1633" s="27"/>
      <c r="L1633" s="3"/>
    </row>
    <row r="1634" spans="2:12" ht="12.75" customHeight="1" x14ac:dyDescent="0.2">
      <c r="C1634" s="27"/>
      <c r="D1634" s="27"/>
      <c r="E1634" s="27"/>
      <c r="F1634" s="27"/>
      <c r="G1634" s="27"/>
      <c r="H1634" s="27"/>
      <c r="I1634" s="27"/>
      <c r="J1634" s="27"/>
      <c r="K1634" s="27"/>
      <c r="L1634" s="3"/>
    </row>
    <row r="1635" spans="2:12" ht="12.75" customHeight="1" x14ac:dyDescent="0.2">
      <c r="C1635" s="27"/>
      <c r="D1635" s="27"/>
      <c r="E1635" s="27"/>
      <c r="F1635" s="27"/>
      <c r="G1635" s="27"/>
      <c r="H1635" s="27"/>
      <c r="I1635" s="27"/>
      <c r="J1635" s="27"/>
      <c r="K1635" s="27"/>
      <c r="L1635" s="3"/>
    </row>
    <row r="1636" spans="2:12" ht="12.75" customHeight="1" x14ac:dyDescent="0.2">
      <c r="C1636" s="27"/>
      <c r="D1636" s="27"/>
      <c r="E1636" s="27"/>
      <c r="F1636" s="27"/>
      <c r="G1636" s="27"/>
      <c r="H1636" s="27"/>
      <c r="I1636" s="27"/>
      <c r="J1636" s="27"/>
      <c r="K1636" s="27"/>
      <c r="L1636" s="3"/>
    </row>
    <row r="1637" spans="2:12" ht="12.75" customHeight="1" x14ac:dyDescent="0.2">
      <c r="C1637" s="27"/>
      <c r="D1637" s="27"/>
      <c r="E1637" s="27"/>
      <c r="F1637" s="27"/>
      <c r="G1637" s="27"/>
      <c r="H1637" s="27"/>
      <c r="I1637" s="27"/>
      <c r="J1637" s="27"/>
      <c r="K1637" s="27"/>
      <c r="L1637" s="3"/>
    </row>
    <row r="1638" spans="2:12" ht="12.75" customHeight="1" x14ac:dyDescent="0.2">
      <c r="C1638" s="27"/>
      <c r="D1638" s="27"/>
      <c r="E1638" s="27"/>
      <c r="F1638" s="27"/>
      <c r="G1638" s="27"/>
      <c r="H1638" s="27"/>
      <c r="I1638" s="27"/>
      <c r="J1638" s="27"/>
      <c r="K1638" s="27"/>
      <c r="L1638" s="3"/>
    </row>
    <row r="1639" spans="2:12" ht="12.75" customHeight="1" x14ac:dyDescent="0.2">
      <c r="I1639" s="14">
        <v>10</v>
      </c>
      <c r="J1639" s="14">
        <v>0</v>
      </c>
      <c r="K1639" s="14">
        <f>IF(I1639 * J1639&gt;0,TRUNC(I1639 * J1639+0.005,2),TRUNC(I1639 * J1639-0.005,2))</f>
        <v>0</v>
      </c>
    </row>
    <row r="1642" spans="2:12" ht="12.75" customHeight="1" x14ac:dyDescent="0.2">
      <c r="B1642" s="2" t="s">
        <v>314</v>
      </c>
      <c r="C1642" s="26" t="s">
        <v>440</v>
      </c>
      <c r="D1642" s="26"/>
      <c r="E1642" s="26"/>
      <c r="F1642" s="26"/>
      <c r="G1642" s="26"/>
      <c r="H1642" s="26"/>
      <c r="I1642" s="26"/>
      <c r="J1642" s="26"/>
      <c r="K1642" s="26"/>
      <c r="L1642" s="2"/>
    </row>
    <row r="1643" spans="2:12" ht="12.75" customHeight="1" x14ac:dyDescent="0.2">
      <c r="B1643" s="1" t="s">
        <v>315</v>
      </c>
      <c r="C1643" s="27" t="s">
        <v>316</v>
      </c>
      <c r="D1643" s="27"/>
      <c r="E1643" s="27"/>
      <c r="F1643" s="27"/>
      <c r="G1643" s="27"/>
      <c r="H1643" s="27"/>
      <c r="I1643" s="27"/>
      <c r="J1643" s="27"/>
      <c r="K1643" s="27"/>
      <c r="L1643" s="3"/>
    </row>
    <row r="1644" spans="2:12" ht="12.75" customHeight="1" x14ac:dyDescent="0.2">
      <c r="C1644" s="27"/>
      <c r="D1644" s="27"/>
      <c r="E1644" s="27"/>
      <c r="F1644" s="27"/>
      <c r="G1644" s="27"/>
      <c r="H1644" s="27"/>
      <c r="I1644" s="27"/>
      <c r="J1644" s="27"/>
      <c r="K1644" s="27"/>
      <c r="L1644" s="3"/>
    </row>
    <row r="1645" spans="2:12" ht="12.75" customHeight="1" x14ac:dyDescent="0.2">
      <c r="C1645" s="27"/>
      <c r="D1645" s="27"/>
      <c r="E1645" s="27"/>
      <c r="F1645" s="27"/>
      <c r="G1645" s="27"/>
      <c r="H1645" s="27"/>
      <c r="I1645" s="27"/>
      <c r="J1645" s="27"/>
      <c r="K1645" s="27"/>
      <c r="L1645" s="3"/>
    </row>
    <row r="1646" spans="2:12" ht="12.75" customHeight="1" x14ac:dyDescent="0.2">
      <c r="C1646" s="27"/>
      <c r="D1646" s="27"/>
      <c r="E1646" s="27"/>
      <c r="F1646" s="27"/>
      <c r="G1646" s="27"/>
      <c r="H1646" s="27"/>
      <c r="I1646" s="27"/>
      <c r="J1646" s="27"/>
      <c r="K1646" s="27"/>
      <c r="L1646" s="3"/>
    </row>
    <row r="1647" spans="2:12" ht="12.75" customHeight="1" x14ac:dyDescent="0.2">
      <c r="C1647" s="27"/>
      <c r="D1647" s="27"/>
      <c r="E1647" s="27"/>
      <c r="F1647" s="27"/>
      <c r="G1647" s="27"/>
      <c r="H1647" s="27"/>
      <c r="I1647" s="27"/>
      <c r="J1647" s="27"/>
      <c r="K1647" s="27"/>
      <c r="L1647" s="3"/>
    </row>
    <row r="1648" spans="2:12" ht="12.75" customHeight="1" x14ac:dyDescent="0.2">
      <c r="C1648" s="27"/>
      <c r="D1648" s="27"/>
      <c r="E1648" s="27"/>
      <c r="F1648" s="27"/>
      <c r="G1648" s="27"/>
      <c r="H1648" s="27"/>
      <c r="I1648" s="27"/>
      <c r="J1648" s="27"/>
      <c r="K1648" s="27"/>
      <c r="L1648" s="3"/>
    </row>
    <row r="1649" spans="2:12" ht="12.75" customHeight="1" x14ac:dyDescent="0.2">
      <c r="C1649" s="27"/>
      <c r="D1649" s="27"/>
      <c r="E1649" s="27"/>
      <c r="F1649" s="27"/>
      <c r="G1649" s="27"/>
      <c r="H1649" s="27"/>
      <c r="I1649" s="27"/>
      <c r="J1649" s="27"/>
      <c r="K1649" s="27"/>
      <c r="L1649" s="3"/>
    </row>
    <row r="1650" spans="2:12" ht="12.75" customHeight="1" x14ac:dyDescent="0.2">
      <c r="I1650" s="14">
        <v>10</v>
      </c>
      <c r="J1650" s="14">
        <v>0</v>
      </c>
      <c r="K1650" s="14">
        <f>IF(I1650 * J1650&gt;0,TRUNC(I1650 * J1650+0.005,2),TRUNC(I1650 * J1650-0.005,2))</f>
        <v>0</v>
      </c>
    </row>
    <row r="1653" spans="2:12" ht="12.75" customHeight="1" x14ac:dyDescent="0.2">
      <c r="B1653" s="2" t="s">
        <v>317</v>
      </c>
      <c r="C1653" s="26" t="s">
        <v>441</v>
      </c>
      <c r="D1653" s="26"/>
      <c r="E1653" s="26"/>
      <c r="F1653" s="26"/>
      <c r="G1653" s="26"/>
      <c r="H1653" s="26"/>
      <c r="I1653" s="26"/>
      <c r="J1653" s="26"/>
      <c r="K1653" s="26"/>
      <c r="L1653" s="2"/>
    </row>
    <row r="1654" spans="2:12" ht="12.75" customHeight="1" x14ac:dyDescent="0.2">
      <c r="B1654" s="1" t="s">
        <v>318</v>
      </c>
      <c r="C1654" s="27" t="s">
        <v>319</v>
      </c>
      <c r="D1654" s="27"/>
      <c r="E1654" s="27"/>
      <c r="F1654" s="27"/>
      <c r="G1654" s="27"/>
      <c r="H1654" s="27"/>
      <c r="I1654" s="27"/>
      <c r="J1654" s="27"/>
      <c r="K1654" s="27"/>
      <c r="L1654" s="3"/>
    </row>
    <row r="1655" spans="2:12" ht="12.75" customHeight="1" x14ac:dyDescent="0.2">
      <c r="C1655" s="27"/>
      <c r="D1655" s="27"/>
      <c r="E1655" s="27"/>
      <c r="F1655" s="27"/>
      <c r="G1655" s="27"/>
      <c r="H1655" s="27"/>
      <c r="I1655" s="27"/>
      <c r="J1655" s="27"/>
      <c r="K1655" s="27"/>
      <c r="L1655" s="3"/>
    </row>
    <row r="1656" spans="2:12" ht="12.75" customHeight="1" x14ac:dyDescent="0.2">
      <c r="C1656" s="27"/>
      <c r="D1656" s="27"/>
      <c r="E1656" s="27"/>
      <c r="F1656" s="27"/>
      <c r="G1656" s="27"/>
      <c r="H1656" s="27"/>
      <c r="I1656" s="27"/>
      <c r="J1656" s="27"/>
      <c r="K1656" s="27"/>
      <c r="L1656" s="3"/>
    </row>
    <row r="1657" spans="2:12" ht="12.75" customHeight="1" x14ac:dyDescent="0.2">
      <c r="C1657" s="27"/>
      <c r="D1657" s="27"/>
      <c r="E1657" s="27"/>
      <c r="F1657" s="27"/>
      <c r="G1657" s="27"/>
      <c r="H1657" s="27"/>
      <c r="I1657" s="27"/>
      <c r="J1657" s="27"/>
      <c r="K1657" s="27"/>
      <c r="L1657" s="3"/>
    </row>
    <row r="1658" spans="2:12" ht="12.75" customHeight="1" x14ac:dyDescent="0.2">
      <c r="C1658" s="27"/>
      <c r="D1658" s="27"/>
      <c r="E1658" s="27"/>
      <c r="F1658" s="27"/>
      <c r="G1658" s="27"/>
      <c r="H1658" s="27"/>
      <c r="I1658" s="27"/>
      <c r="J1658" s="27"/>
      <c r="K1658" s="27"/>
      <c r="L1658" s="3"/>
    </row>
    <row r="1659" spans="2:12" ht="12.75" customHeight="1" x14ac:dyDescent="0.2">
      <c r="C1659" s="27"/>
      <c r="D1659" s="27"/>
      <c r="E1659" s="27"/>
      <c r="F1659" s="27"/>
      <c r="G1659" s="27"/>
      <c r="H1659" s="27"/>
      <c r="I1659" s="27"/>
      <c r="J1659" s="27"/>
      <c r="K1659" s="27"/>
      <c r="L1659" s="3"/>
    </row>
    <row r="1660" spans="2:12" ht="12.75" customHeight="1" x14ac:dyDescent="0.2">
      <c r="I1660" s="14">
        <v>4</v>
      </c>
      <c r="J1660" s="14">
        <v>0</v>
      </c>
      <c r="K1660" s="14">
        <f>IF(I1660 * J1660&gt;0,TRUNC(I1660 * J1660+0.005,2),TRUNC(I1660 * J1660-0.005,2))</f>
        <v>0</v>
      </c>
    </row>
    <row r="1664" spans="2:12" ht="12.75" customHeight="1" x14ac:dyDescent="0.2">
      <c r="E1664" s="2" t="s">
        <v>320</v>
      </c>
      <c r="F1664" s="2"/>
      <c r="G1664" s="2"/>
      <c r="H1664" s="2"/>
      <c r="I1664" s="2"/>
      <c r="J1664" s="2"/>
      <c r="K1664" s="5">
        <f xml:space="preserve"> K1573+ K1584+ K1594+ K1605+ K1616+ K1628+ K1639+ K1650+ K1660</f>
        <v>0</v>
      </c>
      <c r="L1664" s="5"/>
    </row>
    <row r="1667" spans="2:12" ht="15.75" customHeight="1" x14ac:dyDescent="0.2">
      <c r="B1667" s="28" t="s">
        <v>321</v>
      </c>
      <c r="C1667" s="28"/>
      <c r="D1667" s="28"/>
      <c r="E1667" s="28"/>
      <c r="F1667" s="28"/>
      <c r="G1667" s="28"/>
      <c r="H1667" s="28"/>
      <c r="I1667" s="28"/>
      <c r="J1667" s="28"/>
      <c r="K1667" s="28"/>
      <c r="L1667" s="13"/>
    </row>
    <row r="1670" spans="2:12" ht="12.75" customHeight="1" x14ac:dyDescent="0.2">
      <c r="B1670" s="2" t="s">
        <v>322</v>
      </c>
      <c r="C1670" s="26" t="s">
        <v>442</v>
      </c>
      <c r="D1670" s="26"/>
      <c r="E1670" s="26"/>
      <c r="F1670" s="26"/>
      <c r="G1670" s="26"/>
      <c r="H1670" s="26"/>
      <c r="I1670" s="26"/>
      <c r="J1670" s="26"/>
      <c r="K1670" s="26"/>
      <c r="L1670" s="2"/>
    </row>
    <row r="1671" spans="2:12" ht="12.75" customHeight="1" x14ac:dyDescent="0.2">
      <c r="B1671" s="1" t="s">
        <v>323</v>
      </c>
      <c r="C1671" s="27" t="s">
        <v>324</v>
      </c>
      <c r="D1671" s="27"/>
      <c r="E1671" s="27"/>
      <c r="F1671" s="27"/>
      <c r="G1671" s="27"/>
      <c r="H1671" s="27"/>
      <c r="I1671" s="27"/>
      <c r="J1671" s="27"/>
      <c r="K1671" s="27"/>
      <c r="L1671" s="3"/>
    </row>
    <row r="1672" spans="2:12" ht="12.75" customHeight="1" x14ac:dyDescent="0.2">
      <c r="C1672" s="27"/>
      <c r="D1672" s="27"/>
      <c r="E1672" s="27"/>
      <c r="F1672" s="27"/>
      <c r="G1672" s="27"/>
      <c r="H1672" s="27"/>
      <c r="I1672" s="27"/>
      <c r="J1672" s="27"/>
      <c r="K1672" s="27"/>
      <c r="L1672" s="3"/>
    </row>
    <row r="1673" spans="2:12" ht="12.75" customHeight="1" x14ac:dyDescent="0.2">
      <c r="C1673" s="27"/>
      <c r="D1673" s="27"/>
      <c r="E1673" s="27"/>
      <c r="F1673" s="27"/>
      <c r="G1673" s="27"/>
      <c r="H1673" s="27"/>
      <c r="I1673" s="27"/>
      <c r="J1673" s="27"/>
      <c r="K1673" s="27"/>
      <c r="L1673" s="3"/>
    </row>
    <row r="1674" spans="2:12" ht="12.75" customHeight="1" x14ac:dyDescent="0.2">
      <c r="C1674" s="27"/>
      <c r="D1674" s="27"/>
      <c r="E1674" s="27"/>
      <c r="F1674" s="27"/>
      <c r="G1674" s="27"/>
      <c r="H1674" s="27"/>
      <c r="I1674" s="27"/>
      <c r="J1674" s="27"/>
      <c r="K1674" s="27"/>
      <c r="L1674" s="3"/>
    </row>
    <row r="1675" spans="2:12" ht="12.75" customHeight="1" x14ac:dyDescent="0.2">
      <c r="C1675" s="27"/>
      <c r="D1675" s="27"/>
      <c r="E1675" s="27"/>
      <c r="F1675" s="27"/>
      <c r="G1675" s="27"/>
      <c r="H1675" s="27"/>
      <c r="I1675" s="27"/>
      <c r="J1675" s="27"/>
      <c r="K1675" s="27"/>
      <c r="L1675" s="3"/>
    </row>
    <row r="1676" spans="2:12" ht="12.75" customHeight="1" x14ac:dyDescent="0.2">
      <c r="C1676" s="27"/>
      <c r="D1676" s="27"/>
      <c r="E1676" s="27"/>
      <c r="F1676" s="27"/>
      <c r="G1676" s="27"/>
      <c r="H1676" s="27"/>
      <c r="I1676" s="27"/>
      <c r="J1676" s="27"/>
      <c r="K1676" s="27"/>
      <c r="L1676" s="3"/>
    </row>
    <row r="1677" spans="2:12" ht="12.75" customHeight="1" x14ac:dyDescent="0.2">
      <c r="C1677" s="27"/>
      <c r="D1677" s="27"/>
      <c r="E1677" s="27"/>
      <c r="F1677" s="27"/>
      <c r="G1677" s="27"/>
      <c r="H1677" s="27"/>
      <c r="I1677" s="27"/>
      <c r="J1677" s="27"/>
      <c r="K1677" s="27"/>
      <c r="L1677" s="3"/>
    </row>
    <row r="1678" spans="2:12" ht="12.75" customHeight="1" x14ac:dyDescent="0.2">
      <c r="C1678" s="27"/>
      <c r="D1678" s="27"/>
      <c r="E1678" s="27"/>
      <c r="F1678" s="27"/>
      <c r="G1678" s="27"/>
      <c r="H1678" s="27"/>
      <c r="I1678" s="27"/>
      <c r="J1678" s="27"/>
      <c r="K1678" s="27"/>
      <c r="L1678" s="3"/>
    </row>
    <row r="1679" spans="2:12" ht="12.75" customHeight="1" x14ac:dyDescent="0.2">
      <c r="I1679" s="14">
        <v>2</v>
      </c>
      <c r="J1679" s="14">
        <v>0</v>
      </c>
      <c r="K1679" s="14">
        <f>IF(I1679 * J1679&gt;0,TRUNC(I1679 * J1679+0.005,2),TRUNC(I1679 * J1679-0.005,2))</f>
        <v>0</v>
      </c>
    </row>
    <row r="1683" spans="2:12" ht="12.75" customHeight="1" x14ac:dyDescent="0.2">
      <c r="E1683" s="2" t="s">
        <v>325</v>
      </c>
      <c r="F1683" s="2"/>
      <c r="G1683" s="2"/>
      <c r="H1683" s="2"/>
      <c r="I1683" s="2"/>
      <c r="J1683" s="2"/>
      <c r="K1683" s="5">
        <f xml:space="preserve"> K1679</f>
        <v>0</v>
      </c>
      <c r="L1683" s="5"/>
    </row>
    <row r="1686" spans="2:12" ht="15.75" customHeight="1" x14ac:dyDescent="0.2">
      <c r="B1686" s="28" t="s">
        <v>326</v>
      </c>
      <c r="C1686" s="28"/>
      <c r="D1686" s="28"/>
      <c r="E1686" s="28"/>
      <c r="F1686" s="28"/>
      <c r="G1686" s="28"/>
      <c r="H1686" s="28"/>
      <c r="I1686" s="28"/>
      <c r="J1686" s="28"/>
      <c r="K1686" s="28"/>
      <c r="L1686" s="13"/>
    </row>
    <row r="1690" spans="2:12" ht="12.75" customHeight="1" x14ac:dyDescent="0.2">
      <c r="E1690" s="2" t="s">
        <v>327</v>
      </c>
      <c r="F1690" s="2"/>
      <c r="G1690" s="2"/>
      <c r="H1690" s="2"/>
      <c r="I1690" s="2"/>
      <c r="J1690" s="2"/>
      <c r="K1690" s="5">
        <v>0</v>
      </c>
      <c r="L1690" s="5"/>
    </row>
    <row r="1694" spans="2:12" ht="15.75" customHeight="1" thickBot="1" x14ac:dyDescent="0.25">
      <c r="C1694" s="15" t="s">
        <v>328</v>
      </c>
      <c r="D1694" s="15"/>
      <c r="E1694" s="15"/>
      <c r="F1694" s="15"/>
      <c r="G1694" s="15"/>
      <c r="H1694" s="15"/>
      <c r="I1694" s="15"/>
      <c r="J1694" s="16"/>
      <c r="K1694" s="17">
        <f xml:space="preserve"> K1528+ K1548+ K1555+ K1573+ K1584+ K1594+ K1605+ K1616+ K1628+ K1639+ K1650+ K1660+ K1679</f>
        <v>0</v>
      </c>
    </row>
    <row r="1695" spans="2:12" ht="12.75" customHeight="1" thickTop="1" x14ac:dyDescent="0.2">
      <c r="C1695" s="2"/>
      <c r="D1695" s="2"/>
      <c r="E1695" s="2"/>
      <c r="F1695" s="2"/>
      <c r="G1695" s="2"/>
      <c r="H1695" s="2"/>
      <c r="I1695" s="2"/>
      <c r="J1695" s="2"/>
      <c r="K1695" s="2"/>
      <c r="L1695" s="5"/>
    </row>
    <row r="1696" spans="2:12" ht="12.75" customHeight="1" x14ac:dyDescent="0.2">
      <c r="C1696" s="4"/>
      <c r="D1696" s="4"/>
      <c r="E1696" s="4"/>
      <c r="F1696" s="4"/>
      <c r="G1696" s="4"/>
      <c r="H1696" s="4"/>
      <c r="I1696" s="4"/>
      <c r="J1696" s="4"/>
      <c r="K1696" s="4"/>
      <c r="L1696" s="4"/>
    </row>
    <row r="1699" spans="2:12" ht="16.5" customHeight="1" x14ac:dyDescent="0.2">
      <c r="B1699" s="29" t="s">
        <v>329</v>
      </c>
      <c r="C1699" s="29"/>
      <c r="D1699" s="29"/>
      <c r="E1699" s="29"/>
      <c r="F1699" s="29"/>
      <c r="G1699" s="29"/>
      <c r="H1699" s="29"/>
      <c r="I1699" s="29"/>
      <c r="J1699" s="29"/>
      <c r="K1699" s="29"/>
      <c r="L1699" s="11"/>
    </row>
    <row r="1702" spans="2:12" ht="12.75" customHeight="1" x14ac:dyDescent="0.2">
      <c r="B1702" s="2" t="s">
        <v>330</v>
      </c>
      <c r="C1702" s="26" t="s">
        <v>443</v>
      </c>
      <c r="D1702" s="26"/>
      <c r="E1702" s="26"/>
      <c r="F1702" s="26"/>
      <c r="G1702" s="26"/>
      <c r="H1702" s="26"/>
      <c r="I1702" s="26"/>
      <c r="J1702" s="26"/>
      <c r="K1702" s="26"/>
      <c r="L1702" s="2"/>
    </row>
    <row r="1703" spans="2:12" ht="12.75" customHeight="1" x14ac:dyDescent="0.2">
      <c r="B1703" s="1" t="s">
        <v>331</v>
      </c>
      <c r="C1703" s="27" t="s">
        <v>332</v>
      </c>
      <c r="D1703" s="27"/>
      <c r="E1703" s="27"/>
      <c r="F1703" s="27"/>
      <c r="G1703" s="27"/>
      <c r="H1703" s="27"/>
      <c r="I1703" s="27"/>
      <c r="J1703" s="27"/>
      <c r="K1703" s="27"/>
      <c r="L1703" s="3"/>
    </row>
    <row r="1704" spans="2:12" ht="12.75" customHeight="1" x14ac:dyDescent="0.2">
      <c r="C1704" s="27"/>
      <c r="D1704" s="27"/>
      <c r="E1704" s="27"/>
      <c r="F1704" s="27"/>
      <c r="G1704" s="27"/>
      <c r="H1704" s="27"/>
      <c r="I1704" s="27"/>
      <c r="J1704" s="27"/>
      <c r="K1704" s="27"/>
      <c r="L1704" s="3"/>
    </row>
    <row r="1705" spans="2:12" ht="12.75" customHeight="1" x14ac:dyDescent="0.2">
      <c r="C1705" s="27"/>
      <c r="D1705" s="27"/>
      <c r="E1705" s="27"/>
      <c r="F1705" s="27"/>
      <c r="G1705" s="27"/>
      <c r="H1705" s="27"/>
      <c r="I1705" s="27"/>
      <c r="J1705" s="27"/>
      <c r="K1705" s="27"/>
      <c r="L1705" s="3"/>
    </row>
    <row r="1706" spans="2:12" ht="12.75" customHeight="1" x14ac:dyDescent="0.2">
      <c r="C1706" s="27"/>
      <c r="D1706" s="27"/>
      <c r="E1706" s="27"/>
      <c r="F1706" s="27"/>
      <c r="G1706" s="27"/>
      <c r="H1706" s="27"/>
      <c r="I1706" s="27"/>
      <c r="J1706" s="27"/>
      <c r="K1706" s="27"/>
      <c r="L1706" s="3"/>
    </row>
    <row r="1707" spans="2:12" ht="12.75" customHeight="1" x14ac:dyDescent="0.2">
      <c r="C1707" s="27"/>
      <c r="D1707" s="27"/>
      <c r="E1707" s="27"/>
      <c r="F1707" s="27"/>
      <c r="G1707" s="27"/>
      <c r="H1707" s="27"/>
      <c r="I1707" s="27"/>
      <c r="J1707" s="27"/>
      <c r="K1707" s="27"/>
      <c r="L1707" s="3"/>
    </row>
    <row r="1708" spans="2:12" ht="12.75" customHeight="1" x14ac:dyDescent="0.2">
      <c r="C1708" s="27"/>
      <c r="D1708" s="27"/>
      <c r="E1708" s="27"/>
      <c r="F1708" s="27"/>
      <c r="G1708" s="27"/>
      <c r="H1708" s="27"/>
      <c r="I1708" s="27"/>
      <c r="J1708" s="27"/>
      <c r="K1708" s="27"/>
      <c r="L1708" s="3"/>
    </row>
    <row r="1709" spans="2:12" ht="12.75" customHeight="1" x14ac:dyDescent="0.2">
      <c r="C1709" s="27"/>
      <c r="D1709" s="27"/>
      <c r="E1709" s="27"/>
      <c r="F1709" s="27"/>
      <c r="G1709" s="27"/>
      <c r="H1709" s="27"/>
      <c r="I1709" s="27"/>
      <c r="J1709" s="27"/>
      <c r="K1709" s="27"/>
      <c r="L1709" s="3"/>
    </row>
    <row r="1710" spans="2:12" ht="12.75" customHeight="1" x14ac:dyDescent="0.2">
      <c r="C1710" s="27"/>
      <c r="D1710" s="27"/>
      <c r="E1710" s="27"/>
      <c r="F1710" s="27"/>
      <c r="G1710" s="27"/>
      <c r="H1710" s="27"/>
      <c r="I1710" s="27"/>
      <c r="J1710" s="27"/>
      <c r="K1710" s="27"/>
      <c r="L1710" s="3"/>
    </row>
    <row r="1711" spans="2:12" ht="12.75" customHeight="1" x14ac:dyDescent="0.2">
      <c r="C1711" s="27"/>
      <c r="D1711" s="27"/>
      <c r="E1711" s="27"/>
      <c r="F1711" s="27"/>
      <c r="G1711" s="27"/>
      <c r="H1711" s="27"/>
      <c r="I1711" s="27"/>
      <c r="J1711" s="27"/>
      <c r="K1711" s="27"/>
      <c r="L1711" s="3"/>
    </row>
    <row r="1712" spans="2:12" ht="12.75" customHeight="1" x14ac:dyDescent="0.2">
      <c r="I1712" s="14">
        <v>2</v>
      </c>
      <c r="J1712" s="14">
        <v>0</v>
      </c>
      <c r="K1712" s="14">
        <f>IF(I1712 * J1712&gt;0,TRUNC(I1712 * J1712+0.005,2),TRUNC(I1712 * J1712-0.005,2))</f>
        <v>0</v>
      </c>
    </row>
    <row r="1715" spans="2:12" ht="12.75" customHeight="1" x14ac:dyDescent="0.2">
      <c r="B1715" s="2" t="s">
        <v>333</v>
      </c>
      <c r="C1715" s="26" t="s">
        <v>444</v>
      </c>
      <c r="D1715" s="26"/>
      <c r="E1715" s="26"/>
      <c r="F1715" s="26"/>
      <c r="G1715" s="26"/>
      <c r="H1715" s="26"/>
      <c r="I1715" s="26"/>
      <c r="J1715" s="26"/>
      <c r="K1715" s="26"/>
      <c r="L1715" s="2"/>
    </row>
    <row r="1716" spans="2:12" ht="12.75" customHeight="1" x14ac:dyDescent="0.2">
      <c r="B1716" s="1" t="s">
        <v>334</v>
      </c>
      <c r="C1716" s="27" t="s">
        <v>335</v>
      </c>
      <c r="D1716" s="27"/>
      <c r="E1716" s="27"/>
      <c r="F1716" s="27"/>
      <c r="G1716" s="27"/>
      <c r="H1716" s="27"/>
      <c r="I1716" s="27"/>
      <c r="J1716" s="27"/>
      <c r="K1716" s="27"/>
      <c r="L1716" s="3"/>
    </row>
    <row r="1717" spans="2:12" ht="12.75" customHeight="1" x14ac:dyDescent="0.2">
      <c r="C1717" s="27"/>
      <c r="D1717" s="27"/>
      <c r="E1717" s="27"/>
      <c r="F1717" s="27"/>
      <c r="G1717" s="27"/>
      <c r="H1717" s="27"/>
      <c r="I1717" s="27"/>
      <c r="J1717" s="27"/>
      <c r="K1717" s="27"/>
      <c r="L1717" s="3"/>
    </row>
    <row r="1718" spans="2:12" ht="12.75" customHeight="1" x14ac:dyDescent="0.2">
      <c r="C1718" s="27"/>
      <c r="D1718" s="27"/>
      <c r="E1718" s="27"/>
      <c r="F1718" s="27"/>
      <c r="G1718" s="27"/>
      <c r="H1718" s="27"/>
      <c r="I1718" s="27"/>
      <c r="J1718" s="27"/>
      <c r="K1718" s="27"/>
      <c r="L1718" s="3"/>
    </row>
    <row r="1719" spans="2:12" ht="12.75" customHeight="1" x14ac:dyDescent="0.2">
      <c r="C1719" s="27"/>
      <c r="D1719" s="27"/>
      <c r="E1719" s="27"/>
      <c r="F1719" s="27"/>
      <c r="G1719" s="27"/>
      <c r="H1719" s="27"/>
      <c r="I1719" s="27"/>
      <c r="J1719" s="27"/>
      <c r="K1719" s="27"/>
      <c r="L1719" s="3"/>
    </row>
    <row r="1720" spans="2:12" ht="12.75" customHeight="1" x14ac:dyDescent="0.2">
      <c r="C1720" s="27"/>
      <c r="D1720" s="27"/>
      <c r="E1720" s="27"/>
      <c r="F1720" s="27"/>
      <c r="G1720" s="27"/>
      <c r="H1720" s="27"/>
      <c r="I1720" s="27"/>
      <c r="J1720" s="27"/>
      <c r="K1720" s="27"/>
      <c r="L1720" s="3"/>
    </row>
    <row r="1721" spans="2:12" ht="12.75" customHeight="1" x14ac:dyDescent="0.2">
      <c r="C1721" s="27"/>
      <c r="D1721" s="27"/>
      <c r="E1721" s="27"/>
      <c r="F1721" s="27"/>
      <c r="G1721" s="27"/>
      <c r="H1721" s="27"/>
      <c r="I1721" s="27"/>
      <c r="J1721" s="27"/>
      <c r="K1721" s="27"/>
      <c r="L1721" s="3"/>
    </row>
    <row r="1722" spans="2:12" ht="12.75" customHeight="1" x14ac:dyDescent="0.2">
      <c r="C1722" s="27"/>
      <c r="D1722" s="27"/>
      <c r="E1722" s="27"/>
      <c r="F1722" s="27"/>
      <c r="G1722" s="27"/>
      <c r="H1722" s="27"/>
      <c r="I1722" s="27"/>
      <c r="J1722" s="27"/>
      <c r="K1722" s="27"/>
      <c r="L1722" s="3"/>
    </row>
    <row r="1723" spans="2:12" ht="12.75" customHeight="1" x14ac:dyDescent="0.2">
      <c r="C1723" s="27"/>
      <c r="D1723" s="27"/>
      <c r="E1723" s="27"/>
      <c r="F1723" s="27"/>
      <c r="G1723" s="27"/>
      <c r="H1723" s="27"/>
      <c r="I1723" s="27"/>
      <c r="J1723" s="27"/>
      <c r="K1723" s="27"/>
      <c r="L1723" s="3"/>
    </row>
    <row r="1724" spans="2:12" ht="12.75" customHeight="1" x14ac:dyDescent="0.2">
      <c r="C1724" s="27"/>
      <c r="D1724" s="27"/>
      <c r="E1724" s="27"/>
      <c r="F1724" s="27"/>
      <c r="G1724" s="27"/>
      <c r="H1724" s="27"/>
      <c r="I1724" s="27"/>
      <c r="J1724" s="27"/>
      <c r="K1724" s="27"/>
      <c r="L1724" s="3"/>
    </row>
    <row r="1725" spans="2:12" ht="12.75" customHeight="1" x14ac:dyDescent="0.2">
      <c r="C1725" s="27"/>
      <c r="D1725" s="27"/>
      <c r="E1725" s="27"/>
      <c r="F1725" s="27"/>
      <c r="G1725" s="27"/>
      <c r="H1725" s="27"/>
      <c r="I1725" s="27"/>
      <c r="J1725" s="27"/>
      <c r="K1725" s="27"/>
      <c r="L1725" s="3"/>
    </row>
    <row r="1726" spans="2:12" ht="12.75" customHeight="1" x14ac:dyDescent="0.2">
      <c r="C1726" s="27"/>
      <c r="D1726" s="27"/>
      <c r="E1726" s="27"/>
      <c r="F1726" s="27"/>
      <c r="G1726" s="27"/>
      <c r="H1726" s="27"/>
      <c r="I1726" s="27"/>
      <c r="J1726" s="27"/>
      <c r="K1726" s="27"/>
      <c r="L1726" s="3"/>
    </row>
    <row r="1727" spans="2:12" ht="12.75" customHeight="1" x14ac:dyDescent="0.2">
      <c r="C1727" s="27"/>
      <c r="D1727" s="27"/>
      <c r="E1727" s="27"/>
      <c r="F1727" s="27"/>
      <c r="G1727" s="27"/>
      <c r="H1727" s="27"/>
      <c r="I1727" s="27"/>
      <c r="J1727" s="27"/>
      <c r="K1727" s="27"/>
      <c r="L1727" s="3"/>
    </row>
    <row r="1728" spans="2:12" ht="12.75" customHeight="1" x14ac:dyDescent="0.2">
      <c r="C1728" s="27"/>
      <c r="D1728" s="27"/>
      <c r="E1728" s="27"/>
      <c r="F1728" s="27"/>
      <c r="G1728" s="27"/>
      <c r="H1728" s="27"/>
      <c r="I1728" s="27"/>
      <c r="J1728" s="27"/>
      <c r="K1728" s="27"/>
      <c r="L1728" s="3"/>
    </row>
    <row r="1729" spans="2:12" ht="12.75" customHeight="1" x14ac:dyDescent="0.2">
      <c r="C1729" s="27"/>
      <c r="D1729" s="27"/>
      <c r="E1729" s="27"/>
      <c r="F1729" s="27"/>
      <c r="G1729" s="27"/>
      <c r="H1729" s="27"/>
      <c r="I1729" s="27"/>
      <c r="J1729" s="27"/>
      <c r="K1729" s="27"/>
      <c r="L1729" s="3"/>
    </row>
    <row r="1730" spans="2:12" ht="12.75" customHeight="1" x14ac:dyDescent="0.2">
      <c r="C1730" s="27"/>
      <c r="D1730" s="27"/>
      <c r="E1730" s="27"/>
      <c r="F1730" s="27"/>
      <c r="G1730" s="27"/>
      <c r="H1730" s="27"/>
      <c r="I1730" s="27"/>
      <c r="J1730" s="27"/>
      <c r="K1730" s="27"/>
      <c r="L1730" s="3"/>
    </row>
    <row r="1731" spans="2:12" ht="12.75" customHeight="1" x14ac:dyDescent="0.2">
      <c r="C1731" s="27"/>
      <c r="D1731" s="27"/>
      <c r="E1731" s="27"/>
      <c r="F1731" s="27"/>
      <c r="G1731" s="27"/>
      <c r="H1731" s="27"/>
      <c r="I1731" s="27"/>
      <c r="J1731" s="27"/>
      <c r="K1731" s="27"/>
      <c r="L1731" s="3"/>
    </row>
    <row r="1732" spans="2:12" ht="12.75" customHeight="1" x14ac:dyDescent="0.2">
      <c r="C1732" s="27"/>
      <c r="D1732" s="27"/>
      <c r="E1732" s="27"/>
      <c r="F1732" s="27"/>
      <c r="G1732" s="27"/>
      <c r="H1732" s="27"/>
      <c r="I1732" s="27"/>
      <c r="J1732" s="27"/>
      <c r="K1732" s="27"/>
      <c r="L1732" s="3"/>
    </row>
    <row r="1733" spans="2:12" ht="12.75" customHeight="1" x14ac:dyDescent="0.2">
      <c r="C1733" s="27"/>
      <c r="D1733" s="27"/>
      <c r="E1733" s="27"/>
      <c r="F1733" s="27"/>
      <c r="G1733" s="27"/>
      <c r="H1733" s="27"/>
      <c r="I1733" s="27"/>
      <c r="J1733" s="27"/>
      <c r="K1733" s="27"/>
      <c r="L1733" s="3"/>
    </row>
    <row r="1734" spans="2:12" ht="12.75" customHeight="1" x14ac:dyDescent="0.2">
      <c r="C1734" s="27"/>
      <c r="D1734" s="27"/>
      <c r="E1734" s="27"/>
      <c r="F1734" s="27"/>
      <c r="G1734" s="27"/>
      <c r="H1734" s="27"/>
      <c r="I1734" s="27"/>
      <c r="J1734" s="27"/>
      <c r="K1734" s="27"/>
      <c r="L1734" s="3"/>
    </row>
    <row r="1735" spans="2:12" ht="12.75" customHeight="1" x14ac:dyDescent="0.2">
      <c r="I1735" s="14">
        <v>1</v>
      </c>
      <c r="J1735" s="14">
        <v>0</v>
      </c>
      <c r="K1735" s="14">
        <f>IF(I1735 * J1735&gt;0,TRUNC(I1735 * J1735+0.005,2),TRUNC(I1735 * J1735-0.005,2))</f>
        <v>0</v>
      </c>
    </row>
    <row r="1738" spans="2:12" ht="12.75" customHeight="1" x14ac:dyDescent="0.2">
      <c r="B1738" s="2" t="s">
        <v>336</v>
      </c>
      <c r="C1738" s="26" t="s">
        <v>445</v>
      </c>
      <c r="D1738" s="26"/>
      <c r="E1738" s="26"/>
      <c r="F1738" s="26"/>
      <c r="G1738" s="26"/>
      <c r="H1738" s="26"/>
      <c r="I1738" s="26"/>
      <c r="J1738" s="26"/>
      <c r="K1738" s="26"/>
      <c r="L1738" s="2"/>
    </row>
    <row r="1739" spans="2:12" ht="12.75" customHeight="1" x14ac:dyDescent="0.2">
      <c r="B1739" s="1" t="s">
        <v>337</v>
      </c>
      <c r="C1739" s="27" t="s">
        <v>338</v>
      </c>
      <c r="D1739" s="27"/>
      <c r="E1739" s="27"/>
      <c r="F1739" s="27"/>
      <c r="G1739" s="27"/>
      <c r="H1739" s="27"/>
      <c r="I1739" s="27"/>
      <c r="J1739" s="27"/>
      <c r="K1739" s="27"/>
      <c r="L1739" s="3"/>
    </row>
    <row r="1740" spans="2:12" ht="12.75" customHeight="1" x14ac:dyDescent="0.2">
      <c r="C1740" s="27"/>
      <c r="D1740" s="27"/>
      <c r="E1740" s="27"/>
      <c r="F1740" s="27"/>
      <c r="G1740" s="27"/>
      <c r="H1740" s="27"/>
      <c r="I1740" s="27"/>
      <c r="J1740" s="27"/>
      <c r="K1740" s="27"/>
      <c r="L1740" s="3"/>
    </row>
    <row r="1741" spans="2:12" ht="12.75" customHeight="1" x14ac:dyDescent="0.2">
      <c r="C1741" s="27"/>
      <c r="D1741" s="27"/>
      <c r="E1741" s="27"/>
      <c r="F1741" s="27"/>
      <c r="G1741" s="27"/>
      <c r="H1741" s="27"/>
      <c r="I1741" s="27"/>
      <c r="J1741" s="27"/>
      <c r="K1741" s="27"/>
      <c r="L1741" s="3"/>
    </row>
    <row r="1742" spans="2:12" ht="12.75" customHeight="1" x14ac:dyDescent="0.2">
      <c r="C1742" s="27"/>
      <c r="D1742" s="27"/>
      <c r="E1742" s="27"/>
      <c r="F1742" s="27"/>
      <c r="G1742" s="27"/>
      <c r="H1742" s="27"/>
      <c r="I1742" s="27"/>
      <c r="J1742" s="27"/>
      <c r="K1742" s="27"/>
      <c r="L1742" s="3"/>
    </row>
    <row r="1743" spans="2:12" ht="12.75" customHeight="1" x14ac:dyDescent="0.2">
      <c r="C1743" s="27"/>
      <c r="D1743" s="27"/>
      <c r="E1743" s="27"/>
      <c r="F1743" s="27"/>
      <c r="G1743" s="27"/>
      <c r="H1743" s="27"/>
      <c r="I1743" s="27"/>
      <c r="J1743" s="27"/>
      <c r="K1743" s="27"/>
      <c r="L1743" s="3"/>
    </row>
    <row r="1744" spans="2:12" ht="12.75" customHeight="1" x14ac:dyDescent="0.2">
      <c r="C1744" s="27"/>
      <c r="D1744" s="27"/>
      <c r="E1744" s="27"/>
      <c r="F1744" s="27"/>
      <c r="G1744" s="27"/>
      <c r="H1744" s="27"/>
      <c r="I1744" s="27"/>
      <c r="J1744" s="27"/>
      <c r="K1744" s="27"/>
      <c r="L1744" s="3"/>
    </row>
    <row r="1745" spans="2:12" ht="12.75" customHeight="1" x14ac:dyDescent="0.2">
      <c r="C1745" s="27"/>
      <c r="D1745" s="27"/>
      <c r="E1745" s="27"/>
      <c r="F1745" s="27"/>
      <c r="G1745" s="27"/>
      <c r="H1745" s="27"/>
      <c r="I1745" s="27"/>
      <c r="J1745" s="27"/>
      <c r="K1745" s="27"/>
      <c r="L1745" s="3"/>
    </row>
    <row r="1746" spans="2:12" ht="12.75" customHeight="1" x14ac:dyDescent="0.2">
      <c r="I1746" s="14">
        <v>1</v>
      </c>
      <c r="J1746" s="14">
        <v>0</v>
      </c>
      <c r="K1746" s="14">
        <f>IF(I1746 * J1746&gt;0,TRUNC(I1746 * J1746+0.005,2),TRUNC(I1746 * J1746-0.005,2))</f>
        <v>0</v>
      </c>
    </row>
    <row r="1750" spans="2:12" ht="15.75" customHeight="1" thickBot="1" x14ac:dyDescent="0.25">
      <c r="C1750" s="15" t="s">
        <v>339</v>
      </c>
      <c r="D1750" s="15"/>
      <c r="E1750" s="15"/>
      <c r="F1750" s="15"/>
      <c r="G1750" s="15"/>
      <c r="H1750" s="15"/>
      <c r="I1750" s="15"/>
      <c r="J1750" s="16"/>
      <c r="K1750" s="17">
        <f xml:space="preserve"> K1712+ K1735+ K1746</f>
        <v>0</v>
      </c>
    </row>
    <row r="1751" spans="2:12" ht="12.75" customHeight="1" thickTop="1" x14ac:dyDescent="0.2">
      <c r="C1751" s="2"/>
      <c r="D1751" s="2"/>
      <c r="E1751" s="2"/>
      <c r="F1751" s="2"/>
      <c r="G1751" s="2"/>
      <c r="H1751" s="2"/>
      <c r="I1751" s="2"/>
      <c r="J1751" s="2"/>
      <c r="K1751" s="2"/>
      <c r="L1751" s="5"/>
    </row>
    <row r="1752" spans="2:12" ht="12.75" customHeight="1" x14ac:dyDescent="0.2">
      <c r="C1752" s="4"/>
      <c r="D1752" s="4"/>
      <c r="E1752" s="4"/>
      <c r="F1752" s="4"/>
      <c r="G1752" s="4"/>
      <c r="H1752" s="4"/>
      <c r="I1752" s="4"/>
      <c r="J1752" s="4"/>
      <c r="K1752" s="4"/>
      <c r="L1752" s="4"/>
    </row>
    <row r="1755" spans="2:12" ht="16.5" customHeight="1" x14ac:dyDescent="0.2">
      <c r="B1755" s="29" t="s">
        <v>340</v>
      </c>
      <c r="C1755" s="29"/>
      <c r="D1755" s="29"/>
      <c r="E1755" s="29"/>
      <c r="F1755" s="29"/>
      <c r="G1755" s="29"/>
      <c r="H1755" s="29"/>
      <c r="I1755" s="29"/>
      <c r="J1755" s="29"/>
      <c r="K1755" s="29"/>
      <c r="L1755" s="11"/>
    </row>
    <row r="1758" spans="2:12" ht="12.75" customHeight="1" x14ac:dyDescent="0.2">
      <c r="B1758" s="2" t="s">
        <v>341</v>
      </c>
      <c r="C1758" s="26" t="s">
        <v>446</v>
      </c>
      <c r="D1758" s="26"/>
      <c r="E1758" s="26"/>
      <c r="F1758" s="26"/>
      <c r="G1758" s="26"/>
      <c r="H1758" s="26"/>
      <c r="I1758" s="26"/>
      <c r="J1758" s="26"/>
      <c r="K1758" s="26"/>
      <c r="L1758" s="2"/>
    </row>
    <row r="1759" spans="2:12" ht="12.75" customHeight="1" x14ac:dyDescent="0.2">
      <c r="B1759" s="1" t="s">
        <v>342</v>
      </c>
      <c r="C1759" s="27" t="s">
        <v>343</v>
      </c>
      <c r="D1759" s="27"/>
      <c r="E1759" s="27"/>
      <c r="F1759" s="27"/>
      <c r="G1759" s="27"/>
      <c r="H1759" s="27"/>
      <c r="I1759" s="27"/>
      <c r="J1759" s="27"/>
      <c r="K1759" s="27"/>
      <c r="L1759" s="3"/>
    </row>
    <row r="1760" spans="2:12" ht="12.75" customHeight="1" x14ac:dyDescent="0.2">
      <c r="C1760" s="27"/>
      <c r="D1760" s="27"/>
      <c r="E1760" s="27"/>
      <c r="F1760" s="27"/>
      <c r="G1760" s="27"/>
      <c r="H1760" s="27"/>
      <c r="I1760" s="27"/>
      <c r="J1760" s="27"/>
      <c r="K1760" s="27"/>
      <c r="L1760" s="3"/>
    </row>
    <row r="1761" spans="2:12" ht="12.75" customHeight="1" x14ac:dyDescent="0.2">
      <c r="C1761" s="27"/>
      <c r="D1761" s="27"/>
      <c r="E1761" s="27"/>
      <c r="F1761" s="27"/>
      <c r="G1761" s="27"/>
      <c r="H1761" s="27"/>
      <c r="I1761" s="27"/>
      <c r="J1761" s="27"/>
      <c r="K1761" s="27"/>
      <c r="L1761" s="3"/>
    </row>
    <row r="1762" spans="2:12" ht="12.75" customHeight="1" x14ac:dyDescent="0.2">
      <c r="C1762" s="27"/>
      <c r="D1762" s="27"/>
      <c r="E1762" s="27"/>
      <c r="F1762" s="27"/>
      <c r="G1762" s="27"/>
      <c r="H1762" s="27"/>
      <c r="I1762" s="27"/>
      <c r="J1762" s="27"/>
      <c r="K1762" s="27"/>
      <c r="L1762" s="3"/>
    </row>
    <row r="1763" spans="2:12" ht="12.75" customHeight="1" x14ac:dyDescent="0.2">
      <c r="C1763" s="27"/>
      <c r="D1763" s="27"/>
      <c r="E1763" s="27"/>
      <c r="F1763" s="27"/>
      <c r="G1763" s="27"/>
      <c r="H1763" s="27"/>
      <c r="I1763" s="27"/>
      <c r="J1763" s="27"/>
      <c r="K1763" s="27"/>
      <c r="L1763" s="3"/>
    </row>
    <row r="1764" spans="2:12" ht="12.75" customHeight="1" x14ac:dyDescent="0.2">
      <c r="I1764" s="14">
        <v>1</v>
      </c>
      <c r="J1764" s="14">
        <v>0</v>
      </c>
      <c r="K1764" s="14">
        <f>IF(I1764 * J1764&gt;0,TRUNC(I1764 * J1764+0.005,2),TRUNC(I1764 * J1764-0.005,2))</f>
        <v>0</v>
      </c>
    </row>
    <row r="1767" spans="2:12" ht="12.75" customHeight="1" x14ac:dyDescent="0.2">
      <c r="B1767" s="2" t="s">
        <v>344</v>
      </c>
      <c r="C1767" s="26" t="s">
        <v>447</v>
      </c>
      <c r="D1767" s="26"/>
      <c r="E1767" s="26"/>
      <c r="F1767" s="26"/>
      <c r="G1767" s="26"/>
      <c r="H1767" s="26"/>
      <c r="I1767" s="26"/>
      <c r="J1767" s="26"/>
      <c r="K1767" s="26"/>
      <c r="L1767" s="2"/>
    </row>
    <row r="1768" spans="2:12" ht="12.75" customHeight="1" x14ac:dyDescent="0.2">
      <c r="B1768" s="1" t="s">
        <v>345</v>
      </c>
      <c r="C1768" s="27" t="s">
        <v>346</v>
      </c>
      <c r="D1768" s="27"/>
      <c r="E1768" s="27"/>
      <c r="F1768" s="27"/>
      <c r="G1768" s="27"/>
      <c r="H1768" s="27"/>
      <c r="I1768" s="27"/>
      <c r="J1768" s="27"/>
      <c r="K1768" s="27"/>
      <c r="L1768" s="3"/>
    </row>
    <row r="1769" spans="2:12" ht="12.75" customHeight="1" x14ac:dyDescent="0.2">
      <c r="C1769" s="27"/>
      <c r="D1769" s="27"/>
      <c r="E1769" s="27"/>
      <c r="F1769" s="27"/>
      <c r="G1769" s="27"/>
      <c r="H1769" s="27"/>
      <c r="I1769" s="27"/>
      <c r="J1769" s="27"/>
      <c r="K1769" s="27"/>
      <c r="L1769" s="3"/>
    </row>
    <row r="1770" spans="2:12" ht="12.75" customHeight="1" x14ac:dyDescent="0.2">
      <c r="C1770" s="27"/>
      <c r="D1770" s="27"/>
      <c r="E1770" s="27"/>
      <c r="F1770" s="27"/>
      <c r="G1770" s="27"/>
      <c r="H1770" s="27"/>
      <c r="I1770" s="27"/>
      <c r="J1770" s="27"/>
      <c r="K1770" s="27"/>
    </row>
    <row r="1771" spans="2:12" ht="12.75" customHeight="1" x14ac:dyDescent="0.2">
      <c r="I1771" s="14">
        <v>1</v>
      </c>
      <c r="J1771" s="14">
        <v>0</v>
      </c>
      <c r="K1771" s="14">
        <f>IF(I1771 * J1771&gt;0,TRUNC(I1771 * J1771+0.005,2),TRUNC(I1771 * J1771-0.005,2))</f>
        <v>0</v>
      </c>
    </row>
    <row r="1775" spans="2:12" ht="15.75" customHeight="1" thickBot="1" x14ac:dyDescent="0.25">
      <c r="C1775" s="15" t="s">
        <v>347</v>
      </c>
      <c r="D1775" s="15"/>
      <c r="E1775" s="15"/>
      <c r="F1775" s="15"/>
      <c r="G1775" s="15"/>
      <c r="H1775" s="15"/>
      <c r="I1775" s="15"/>
      <c r="J1775" s="16"/>
      <c r="K1775" s="17">
        <f xml:space="preserve"> K1764+ K1771</f>
        <v>0</v>
      </c>
    </row>
    <row r="1776" spans="2:12" ht="12.75" customHeight="1" thickTop="1" x14ac:dyDescent="0.2">
      <c r="C1776" s="2"/>
      <c r="D1776" s="2"/>
      <c r="E1776" s="2"/>
      <c r="F1776" s="2"/>
      <c r="G1776" s="2"/>
      <c r="H1776" s="2"/>
      <c r="I1776" s="2"/>
      <c r="J1776" s="2"/>
      <c r="K1776" s="2"/>
      <c r="L1776" s="5"/>
    </row>
    <row r="1777" spans="3:12" ht="12.75" customHeight="1" x14ac:dyDescent="0.2">
      <c r="C1777" s="4"/>
      <c r="D1777" s="4"/>
      <c r="E1777" s="4"/>
      <c r="F1777" s="4"/>
      <c r="G1777" s="4"/>
      <c r="H1777" s="4"/>
      <c r="I1777" s="4"/>
      <c r="J1777" s="4"/>
      <c r="K1777" s="4"/>
      <c r="L1777" s="4"/>
    </row>
    <row r="1780" spans="3:12" ht="12.75" customHeight="1" x14ac:dyDescent="0.2">
      <c r="D1780" s="2" t="s">
        <v>477</v>
      </c>
      <c r="E1780" s="2"/>
      <c r="F1780" s="2"/>
      <c r="G1780" s="2"/>
      <c r="H1780" s="2"/>
      <c r="I1780" s="2"/>
      <c r="J1780" s="2"/>
      <c r="K1780" s="5">
        <f xml:space="preserve"> K21+ K28+ K35+ K58+ K70+ K91+ K103+ K121+ K141+ K158+ K171+ K178+ K194+ K217+ K229+ K252+ K264+ K273+ K286+ K318+ K341+ K350+ K366+ K398+ K421+ K444+ K467+ K490+ K513+ K536+ K559+ K582+ K605+ K628+ K651+ K674+ K681+ K707+ K723+ K739+ K755+ K773+ K791+ K809+ K826+ K844+ K858+ K867+ K881+ K895+ K909+ K921+ K939+ K968+ K987+ K1007+ K1026+ K1036+ K1055+ K1078+ K1101+ K1124+ K1139+ K1149+ K1166+ K1189+ K1212+ K1233+ K1253+ K1273+ K1303+ K1324+ K1345+ K1365+ K1382+ K1399+ K1415+ K1435+ K1445+ K1462+ K1481+ K1494+ K1503+ K1528+ K1548+ K1555+ K1573+ K1584+ K1594+ K1605+ K1616+ K1628+ K1639+ K1650+ K1660+ K1679+ K1712+ K1735+ K1746+ K1764+ K1771</f>
        <v>0</v>
      </c>
      <c r="L1780" s="5"/>
    </row>
    <row r="1785" spans="3:12" ht="12.75" customHeight="1" x14ac:dyDescent="0.2">
      <c r="E1785" s="6"/>
    </row>
    <row r="1786" spans="3:12" ht="12.75" customHeight="1" x14ac:dyDescent="0.2">
      <c r="E1786" s="6"/>
    </row>
  </sheetData>
  <mergeCells count="219">
    <mergeCell ref="C862:K865"/>
    <mergeCell ref="C1328:K1344"/>
    <mergeCell ref="C1348:K1364"/>
    <mergeCell ref="C95:K102"/>
    <mergeCell ref="B112:K112"/>
    <mergeCell ref="C73:K73"/>
    <mergeCell ref="C74:K90"/>
    <mergeCell ref="C94:K94"/>
    <mergeCell ref="C24:K24"/>
    <mergeCell ref="C25:K27"/>
    <mergeCell ref="B9:K9"/>
    <mergeCell ref="C12:K12"/>
    <mergeCell ref="C13:K20"/>
    <mergeCell ref="C162:K170"/>
    <mergeCell ref="C174:K174"/>
    <mergeCell ref="C175:K177"/>
    <mergeCell ref="C181:K181"/>
    <mergeCell ref="C161:K161"/>
    <mergeCell ref="C145:K157"/>
    <mergeCell ref="C125:K140"/>
    <mergeCell ref="C144:K144"/>
    <mergeCell ref="C115:K115"/>
    <mergeCell ref="C116:K120"/>
    <mergeCell ref="C124:K124"/>
    <mergeCell ref="C233:K251"/>
    <mergeCell ref="C255:K255"/>
    <mergeCell ref="C256:K263"/>
    <mergeCell ref="C267:K267"/>
    <mergeCell ref="C232:K232"/>
    <mergeCell ref="C221:K228"/>
    <mergeCell ref="C198:K216"/>
    <mergeCell ref="C220:K220"/>
    <mergeCell ref="C182:K193"/>
    <mergeCell ref="C197:K197"/>
    <mergeCell ref="C425:K443"/>
    <mergeCell ref="C447:K447"/>
    <mergeCell ref="C448:K466"/>
    <mergeCell ref="C470:K470"/>
    <mergeCell ref="C353:K353"/>
    <mergeCell ref="C354:K365"/>
    <mergeCell ref="C322:K340"/>
    <mergeCell ref="C344:K344"/>
    <mergeCell ref="C345:K349"/>
    <mergeCell ref="C540:K558"/>
    <mergeCell ref="C562:K562"/>
    <mergeCell ref="C563:K581"/>
    <mergeCell ref="C585:K585"/>
    <mergeCell ref="C517:K535"/>
    <mergeCell ref="C539:K539"/>
    <mergeCell ref="C471:K489"/>
    <mergeCell ref="C493:K493"/>
    <mergeCell ref="C494:K512"/>
    <mergeCell ref="C516:K516"/>
    <mergeCell ref="C655:K673"/>
    <mergeCell ref="C677:K677"/>
    <mergeCell ref="C678:K680"/>
    <mergeCell ref="B690:K690"/>
    <mergeCell ref="C632:K650"/>
    <mergeCell ref="C654:K654"/>
    <mergeCell ref="C586:K604"/>
    <mergeCell ref="C608:K608"/>
    <mergeCell ref="C609:K627"/>
    <mergeCell ref="C631:K631"/>
    <mergeCell ref="C898:K898"/>
    <mergeCell ref="C813:K825"/>
    <mergeCell ref="C829:K829"/>
    <mergeCell ref="C830:K843"/>
    <mergeCell ref="C847:K847"/>
    <mergeCell ref="C777:K790"/>
    <mergeCell ref="C794:K794"/>
    <mergeCell ref="C795:K808"/>
    <mergeCell ref="C812:K812"/>
    <mergeCell ref="C1104:K1104"/>
    <mergeCell ref="C1011:K1025"/>
    <mergeCell ref="C1029:K1029"/>
    <mergeCell ref="C1030:K1035"/>
    <mergeCell ref="B948:K948"/>
    <mergeCell ref="C951:K951"/>
    <mergeCell ref="C925:K938"/>
    <mergeCell ref="C899:K908"/>
    <mergeCell ref="C912:K912"/>
    <mergeCell ref="C913:K920"/>
    <mergeCell ref="C924:K924"/>
    <mergeCell ref="C1170:K1188"/>
    <mergeCell ref="C1192:K1192"/>
    <mergeCell ref="C1153:K1165"/>
    <mergeCell ref="C1169:K1169"/>
    <mergeCell ref="C1142:K1142"/>
    <mergeCell ref="C1143:K1148"/>
    <mergeCell ref="C1152:K1152"/>
    <mergeCell ref="C1128:K1138"/>
    <mergeCell ref="C1105:K1123"/>
    <mergeCell ref="C1127:K1127"/>
    <mergeCell ref="C1286:K1302"/>
    <mergeCell ref="C1257:K1272"/>
    <mergeCell ref="B1282:K1282"/>
    <mergeCell ref="C1285:K1285"/>
    <mergeCell ref="C1237:K1252"/>
    <mergeCell ref="C1256:K1256"/>
    <mergeCell ref="C1216:K1232"/>
    <mergeCell ref="C1236:K1236"/>
    <mergeCell ref="C1193:K1211"/>
    <mergeCell ref="C1215:K1215"/>
    <mergeCell ref="B1515:K1515"/>
    <mergeCell ref="C1518:K1518"/>
    <mergeCell ref="C1519:K1527"/>
    <mergeCell ref="B1512:K1512"/>
    <mergeCell ref="C1485:K1493"/>
    <mergeCell ref="C1497:K1497"/>
    <mergeCell ref="C1498:K1502"/>
    <mergeCell ref="C1484:K1484"/>
    <mergeCell ref="B1424:K1424"/>
    <mergeCell ref="C1427:K1427"/>
    <mergeCell ref="C1428:K1434"/>
    <mergeCell ref="C1438:K1438"/>
    <mergeCell ref="C31:K31"/>
    <mergeCell ref="C32:K34"/>
    <mergeCell ref="C38:K38"/>
    <mergeCell ref="C39:K57"/>
    <mergeCell ref="C61:K61"/>
    <mergeCell ref="C62:K69"/>
    <mergeCell ref="C1739:K1745"/>
    <mergeCell ref="B1755:K1755"/>
    <mergeCell ref="C1716:K1734"/>
    <mergeCell ref="C1738:K1738"/>
    <mergeCell ref="C1715:K1715"/>
    <mergeCell ref="B1686:K1686"/>
    <mergeCell ref="B1699:K1699"/>
    <mergeCell ref="C1702:K1702"/>
    <mergeCell ref="C1703:K1711"/>
    <mergeCell ref="B1667:K1667"/>
    <mergeCell ref="C1670:K1670"/>
    <mergeCell ref="C1671:K1678"/>
    <mergeCell ref="C1619:K1619"/>
    <mergeCell ref="C1620:K1627"/>
    <mergeCell ref="B1535:K1535"/>
    <mergeCell ref="C1538:K1538"/>
    <mergeCell ref="C1539:K1547"/>
    <mergeCell ref="C1551:K1551"/>
    <mergeCell ref="B375:K375"/>
    <mergeCell ref="C378:K378"/>
    <mergeCell ref="C379:K397"/>
    <mergeCell ref="C401:K401"/>
    <mergeCell ref="C402:K420"/>
    <mergeCell ref="C424:K424"/>
    <mergeCell ref="C268:K272"/>
    <mergeCell ref="C276:K276"/>
    <mergeCell ref="C277:K285"/>
    <mergeCell ref="B295:K295"/>
    <mergeCell ref="C298:K298"/>
    <mergeCell ref="C299:K317"/>
    <mergeCell ref="C321:K321"/>
    <mergeCell ref="C848:K857"/>
    <mergeCell ref="C861:K861"/>
    <mergeCell ref="C870:K870"/>
    <mergeCell ref="C871:K880"/>
    <mergeCell ref="C884:K884"/>
    <mergeCell ref="C885:K894"/>
    <mergeCell ref="C693:K693"/>
    <mergeCell ref="C694:K706"/>
    <mergeCell ref="C710:K710"/>
    <mergeCell ref="C711:K722"/>
    <mergeCell ref="C726:K726"/>
    <mergeCell ref="C727:K738"/>
    <mergeCell ref="C743:K754"/>
    <mergeCell ref="C758:K758"/>
    <mergeCell ref="C759:K772"/>
    <mergeCell ref="C776:K776"/>
    <mergeCell ref="C742:K742"/>
    <mergeCell ref="C1039:K1039"/>
    <mergeCell ref="C1040:K1054"/>
    <mergeCell ref="C1058:K1058"/>
    <mergeCell ref="C1059:K1077"/>
    <mergeCell ref="C1081:K1081"/>
    <mergeCell ref="C1082:K1100"/>
    <mergeCell ref="C952:K967"/>
    <mergeCell ref="C971:K971"/>
    <mergeCell ref="C972:K986"/>
    <mergeCell ref="C990:K990"/>
    <mergeCell ref="C991:K1006"/>
    <mergeCell ref="C1010:K1010"/>
    <mergeCell ref="C1439:K1444"/>
    <mergeCell ref="B1454:K1454"/>
    <mergeCell ref="C1457:K1457"/>
    <mergeCell ref="C1458:K1461"/>
    <mergeCell ref="C1465:K1465"/>
    <mergeCell ref="C1466:K1480"/>
    <mergeCell ref="C1306:K1306"/>
    <mergeCell ref="C1307:K1323"/>
    <mergeCell ref="C1327:K1327"/>
    <mergeCell ref="C1347:K1347"/>
    <mergeCell ref="C1368:K1368"/>
    <mergeCell ref="C1369:K1381"/>
    <mergeCell ref="C1385:K1385"/>
    <mergeCell ref="C1386:K1398"/>
    <mergeCell ref="C1402:K1402"/>
    <mergeCell ref="C1403:K1414"/>
    <mergeCell ref="C1587:K1587"/>
    <mergeCell ref="C1588:K1593"/>
    <mergeCell ref="C1597:K1597"/>
    <mergeCell ref="C1598:K1604"/>
    <mergeCell ref="C1608:K1608"/>
    <mergeCell ref="C1609:K1615"/>
    <mergeCell ref="C1552:K1554"/>
    <mergeCell ref="B1562:K1562"/>
    <mergeCell ref="C1565:K1565"/>
    <mergeCell ref="C1566:K1572"/>
    <mergeCell ref="C1576:K1576"/>
    <mergeCell ref="C1577:K1583"/>
    <mergeCell ref="C1758:K1758"/>
    <mergeCell ref="C1759:K1763"/>
    <mergeCell ref="C1767:K1767"/>
    <mergeCell ref="C1768:K1770"/>
    <mergeCell ref="C1631:K1631"/>
    <mergeCell ref="C1632:K1638"/>
    <mergeCell ref="C1642:K1642"/>
    <mergeCell ref="C1643:K1649"/>
    <mergeCell ref="C1653:K1653"/>
    <mergeCell ref="C1654:K1659"/>
  </mergeCells>
  <pageMargins left="0.51180555555555551" right="3.9583333333333331E-2" top="0.35416666666666669" bottom="0.47222222222222221" header="0" footer="0"/>
  <pageSetup paperSize="9" fitToWidth="0" fitToHeight="0" orientation="portrait" horizontalDpi="0" verticalDpi="0" copies="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97682-B3AA-4313-B6E6-E0768E24A35B}">
  <dimension ref="B1:L33"/>
  <sheetViews>
    <sheetView workbookViewId="0">
      <selection activeCell="J28" sqref="J28"/>
    </sheetView>
  </sheetViews>
  <sheetFormatPr baseColWidth="10" defaultRowHeight="12.75" x14ac:dyDescent="0.2"/>
  <cols>
    <col min="1" max="1" width="1.7109375" customWidth="1"/>
    <col min="2" max="2" width="10.7109375" customWidth="1"/>
    <col min="3" max="3" width="11.7109375" customWidth="1"/>
    <col min="4" max="7" width="6.7109375" customWidth="1"/>
    <col min="8" max="8" width="9.7109375" customWidth="1"/>
    <col min="9" max="11" width="11.7109375" customWidth="1"/>
    <col min="12" max="12" width="1.7109375" customWidth="1"/>
  </cols>
  <sheetData>
    <row r="1" spans="2:12" s="1" customFormat="1" ht="12.75" customHeight="1" x14ac:dyDescent="0.2"/>
    <row r="2" spans="2:12" s="1" customFormat="1" ht="12.75" customHeight="1" x14ac:dyDescent="0.2">
      <c r="B2" s="2" t="s">
        <v>448</v>
      </c>
      <c r="C2" s="2"/>
      <c r="D2" s="2"/>
      <c r="E2" s="2"/>
      <c r="F2" s="2"/>
      <c r="G2" s="2"/>
    </row>
    <row r="3" spans="2:12" s="1" customFormat="1" ht="12.75" customHeight="1" x14ac:dyDescent="0.2">
      <c r="B3" s="2"/>
      <c r="C3" s="2"/>
      <c r="D3" s="2"/>
      <c r="E3" s="2"/>
      <c r="F3" s="2"/>
      <c r="G3" s="2"/>
    </row>
    <row r="4" spans="2:12" s="1" customFormat="1" ht="12.75" customHeight="1" x14ac:dyDescent="0.2">
      <c r="D4" s="2" t="s">
        <v>1</v>
      </c>
      <c r="E4" s="2"/>
      <c r="F4" s="2"/>
      <c r="G4" s="2"/>
      <c r="H4" s="2"/>
      <c r="I4" s="2"/>
      <c r="J4" s="2"/>
      <c r="K4" s="2"/>
      <c r="L4" s="2"/>
    </row>
    <row r="7" spans="2:12" x14ac:dyDescent="0.2">
      <c r="C7" s="18" t="s">
        <v>2</v>
      </c>
      <c r="D7" s="18" t="s">
        <v>449</v>
      </c>
      <c r="E7" s="19"/>
      <c r="F7" s="19"/>
      <c r="G7" s="19"/>
      <c r="H7" s="19"/>
      <c r="I7" s="19"/>
      <c r="J7" s="20" t="s">
        <v>450</v>
      </c>
    </row>
    <row r="9" spans="2:12" x14ac:dyDescent="0.2">
      <c r="C9" s="21" t="s">
        <v>451</v>
      </c>
      <c r="D9" s="25" t="s">
        <v>452</v>
      </c>
      <c r="E9" s="25"/>
      <c r="F9" s="25"/>
      <c r="G9" s="25"/>
      <c r="H9" s="25"/>
      <c r="I9" s="25"/>
      <c r="J9" s="22">
        <f>'MEDICIONES Y PRESUPUESTOS'!K107</f>
        <v>0</v>
      </c>
    </row>
    <row r="10" spans="2:12" x14ac:dyDescent="0.2">
      <c r="C10" s="21" t="s">
        <v>453</v>
      </c>
      <c r="D10" s="25" t="s">
        <v>454</v>
      </c>
      <c r="E10" s="25"/>
      <c r="F10" s="25"/>
      <c r="G10" s="25"/>
      <c r="H10" s="25"/>
      <c r="I10" s="25"/>
      <c r="J10" s="22">
        <f>'MEDICIONES Y PRESUPUESTOS'!K290</f>
        <v>0</v>
      </c>
    </row>
    <row r="11" spans="2:12" x14ac:dyDescent="0.2">
      <c r="C11" s="21" t="s">
        <v>455</v>
      </c>
      <c r="D11" s="25" t="s">
        <v>456</v>
      </c>
      <c r="E11" s="25"/>
      <c r="F11" s="25"/>
      <c r="G11" s="25"/>
      <c r="H11" s="25"/>
      <c r="I11" s="25"/>
      <c r="J11" s="22">
        <f>'MEDICIONES Y PRESUPUESTOS'!K370</f>
        <v>0</v>
      </c>
    </row>
    <row r="12" spans="2:12" x14ac:dyDescent="0.2">
      <c r="C12" s="21" t="s">
        <v>457</v>
      </c>
      <c r="D12" s="25" t="s">
        <v>458</v>
      </c>
      <c r="E12" s="25"/>
      <c r="F12" s="25"/>
      <c r="G12" s="25"/>
      <c r="H12" s="25"/>
      <c r="I12" s="25"/>
      <c r="J12" s="22">
        <f>'MEDICIONES Y PRESUPUESTOS'!K685</f>
        <v>0</v>
      </c>
    </row>
    <row r="13" spans="2:12" x14ac:dyDescent="0.2">
      <c r="C13" s="21" t="s">
        <v>459</v>
      </c>
      <c r="D13" s="25" t="s">
        <v>460</v>
      </c>
      <c r="E13" s="25"/>
      <c r="F13" s="25"/>
      <c r="G13" s="25"/>
      <c r="H13" s="25"/>
      <c r="I13" s="25"/>
      <c r="J13" s="22">
        <f>'MEDICIONES Y PRESUPUESTOS'!K943</f>
        <v>0</v>
      </c>
    </row>
    <row r="14" spans="2:12" x14ac:dyDescent="0.2">
      <c r="C14" s="21" t="s">
        <v>461</v>
      </c>
      <c r="D14" s="25" t="s">
        <v>462</v>
      </c>
      <c r="E14" s="25"/>
      <c r="F14" s="25"/>
      <c r="G14" s="25"/>
      <c r="H14" s="25"/>
      <c r="I14" s="25"/>
      <c r="J14" s="22">
        <f>'MEDICIONES Y PRESUPUESTOS'!K1277</f>
        <v>0</v>
      </c>
    </row>
    <row r="15" spans="2:12" x14ac:dyDescent="0.2">
      <c r="C15" s="21" t="s">
        <v>463</v>
      </c>
      <c r="D15" s="25" t="s">
        <v>464</v>
      </c>
      <c r="E15" s="25"/>
      <c r="F15" s="25"/>
      <c r="G15" s="25"/>
      <c r="H15" s="25"/>
      <c r="I15" s="25"/>
      <c r="J15" s="22">
        <f>'MEDICIONES Y PRESUPUESTOS'!K1419</f>
        <v>0</v>
      </c>
    </row>
    <row r="16" spans="2:12" x14ac:dyDescent="0.2">
      <c r="C16" s="21" t="s">
        <v>465</v>
      </c>
      <c r="D16" s="25" t="s">
        <v>466</v>
      </c>
      <c r="E16" s="25"/>
      <c r="F16" s="25"/>
      <c r="G16" s="25"/>
      <c r="H16" s="25"/>
      <c r="I16" s="25"/>
      <c r="J16" s="22">
        <f>'MEDICIONES Y PRESUPUESTOS'!K1449</f>
        <v>0</v>
      </c>
    </row>
    <row r="17" spans="3:11" x14ac:dyDescent="0.2">
      <c r="C17" s="21" t="s">
        <v>467</v>
      </c>
      <c r="D17" s="25" t="s">
        <v>468</v>
      </c>
      <c r="E17" s="25"/>
      <c r="F17" s="25"/>
      <c r="G17" s="25"/>
      <c r="H17" s="25"/>
      <c r="I17" s="25"/>
      <c r="J17" s="22">
        <f>'MEDICIONES Y PRESUPUESTOS'!K1507</f>
        <v>0</v>
      </c>
    </row>
    <row r="18" spans="3:11" x14ac:dyDescent="0.2">
      <c r="C18" s="21" t="s">
        <v>469</v>
      </c>
      <c r="D18" s="25" t="s">
        <v>470</v>
      </c>
      <c r="E18" s="25"/>
      <c r="F18" s="25"/>
      <c r="G18" s="25"/>
      <c r="H18" s="25"/>
      <c r="I18" s="25"/>
      <c r="J18" s="22">
        <f>'MEDICIONES Y PRESUPUESTOS'!K1694</f>
        <v>0</v>
      </c>
    </row>
    <row r="19" spans="3:11" x14ac:dyDescent="0.2">
      <c r="C19" s="21" t="s">
        <v>471</v>
      </c>
      <c r="D19" s="25" t="s">
        <v>472</v>
      </c>
      <c r="E19" s="25"/>
      <c r="F19" s="25"/>
      <c r="G19" s="25"/>
      <c r="H19" s="25"/>
      <c r="I19" s="25"/>
      <c r="J19" s="22">
        <f>'MEDICIONES Y PRESUPUESTOS'!K1750</f>
        <v>0</v>
      </c>
    </row>
    <row r="20" spans="3:11" x14ac:dyDescent="0.2">
      <c r="C20" s="21" t="s">
        <v>473</v>
      </c>
      <c r="D20" s="25" t="s">
        <v>474</v>
      </c>
      <c r="E20" s="25"/>
      <c r="F20" s="25"/>
      <c r="G20" s="25"/>
      <c r="H20" s="25"/>
      <c r="I20" s="25"/>
      <c r="J20" s="22">
        <f>'MEDICIONES Y PRESUPUESTOS'!K1775</f>
        <v>0</v>
      </c>
    </row>
    <row r="21" spans="3:11" x14ac:dyDescent="0.2">
      <c r="C21" s="23"/>
      <c r="D21" s="23"/>
      <c r="E21" s="23"/>
      <c r="F21" s="23"/>
      <c r="G21" s="23"/>
      <c r="H21" s="23"/>
      <c r="I21" s="23"/>
      <c r="J21" s="23"/>
    </row>
    <row r="23" spans="3:11" x14ac:dyDescent="0.2">
      <c r="D23" s="35" t="s">
        <v>475</v>
      </c>
      <c r="E23" s="35"/>
      <c r="F23" s="35"/>
      <c r="G23" s="35"/>
      <c r="H23" s="35"/>
      <c r="I23" s="35"/>
      <c r="J23" s="24">
        <f>SUM(J9:J20)</f>
        <v>0</v>
      </c>
    </row>
    <row r="25" spans="3:11" x14ac:dyDescent="0.2">
      <c r="D25" s="32" t="s">
        <v>478</v>
      </c>
      <c r="E25" s="32"/>
      <c r="F25" s="32"/>
      <c r="G25" s="32"/>
      <c r="H25" s="32"/>
      <c r="J25" s="33">
        <f>J23*0.13</f>
        <v>0</v>
      </c>
      <c r="K25" s="33"/>
    </row>
    <row r="26" spans="3:11" x14ac:dyDescent="0.2">
      <c r="D26" s="32" t="s">
        <v>479</v>
      </c>
      <c r="E26" s="32"/>
      <c r="F26" s="32"/>
      <c r="G26" s="32"/>
      <c r="H26" s="32"/>
      <c r="J26" s="33">
        <f>J23*0.06</f>
        <v>0</v>
      </c>
      <c r="K26" s="33"/>
    </row>
    <row r="28" spans="3:11" x14ac:dyDescent="0.2">
      <c r="D28" s="32" t="s">
        <v>480</v>
      </c>
      <c r="E28" s="32"/>
      <c r="F28" s="32"/>
      <c r="G28" s="32"/>
      <c r="H28" s="32"/>
      <c r="J28" s="33">
        <f>J23+J25+J26</f>
        <v>0</v>
      </c>
      <c r="K28" s="33"/>
    </row>
    <row r="30" spans="3:11" x14ac:dyDescent="0.2">
      <c r="D30" s="32" t="s">
        <v>481</v>
      </c>
      <c r="E30" s="32"/>
      <c r="F30" s="32"/>
      <c r="G30" s="32"/>
      <c r="H30" s="32"/>
      <c r="J30" s="33">
        <f>J28*0.21</f>
        <v>0</v>
      </c>
      <c r="K30" s="33"/>
    </row>
    <row r="32" spans="3:11" x14ac:dyDescent="0.2">
      <c r="D32" s="25" t="s">
        <v>477</v>
      </c>
      <c r="E32" s="25"/>
      <c r="F32" s="25"/>
      <c r="G32" s="25"/>
      <c r="H32" s="25"/>
      <c r="J32" s="24">
        <f>J28+J30</f>
        <v>0</v>
      </c>
      <c r="K32" s="24"/>
    </row>
    <row r="33" spans="4:11" x14ac:dyDescent="0.2">
      <c r="D33" s="34" t="s">
        <v>482</v>
      </c>
      <c r="E33" s="34"/>
      <c r="F33" s="34"/>
      <c r="G33" s="34"/>
      <c r="H33" s="34"/>
      <c r="I33" s="34"/>
      <c r="J33" s="34"/>
      <c r="K33" s="34"/>
    </row>
  </sheetData>
  <mergeCells count="19">
    <mergeCell ref="D32:H32"/>
    <mergeCell ref="D33:K33"/>
    <mergeCell ref="D13:I13"/>
    <mergeCell ref="D25:H25"/>
    <mergeCell ref="D26:H26"/>
    <mergeCell ref="D28:H28"/>
    <mergeCell ref="D30:H30"/>
    <mergeCell ref="D9:I9"/>
    <mergeCell ref="D10:I10"/>
    <mergeCell ref="D11:I11"/>
    <mergeCell ref="D12:I12"/>
    <mergeCell ref="D20:I20"/>
    <mergeCell ref="D23:I23"/>
    <mergeCell ref="D14:I14"/>
    <mergeCell ref="D15:I15"/>
    <mergeCell ref="D16:I16"/>
    <mergeCell ref="D17:I17"/>
    <mergeCell ref="D18:I18"/>
    <mergeCell ref="D19:I19"/>
  </mergeCells>
  <pageMargins left="0" right="0" top="0" bottom="0"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CONSIDERACIONES GENERALES</vt:lpstr>
      <vt:lpstr>MEDICIONES Y PRESUPUESTOS</vt:lpstr>
      <vt:lpstr>RESUMEN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Crystal Decisions</dc:creator>
  <dc:description>Powered by Crystal</dc:description>
  <cp:lastModifiedBy>Silvia Garcia Airén Ingeniería</cp:lastModifiedBy>
  <dcterms:created xsi:type="dcterms:W3CDTF">2025-05-14T12:57:04Z</dcterms:created>
  <dcterms:modified xsi:type="dcterms:W3CDTF">2025-05-14T13:23:13Z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usiness Objects Context Information">
    <vt:lpwstr>01734361CD07C3C85B968AA4B2781C480C131A4BF1DCCE0484255B1E26629C81B54D1997F4AE852E37BC259E7C9FC8C7403A56BCA5F352EA310CEC1BA4B5D63E10CDEC28FAA1750BCAC94F4022A6DC8086571EB48C9D80A407797242AB7651BEF85AF0211E74884497446106055143BF48C9B8EC0E110BA073EC7A7F1F2928B</vt:lpwstr>
  </property>
  <property fmtid="{D5CDD505-2E9C-101B-9397-08002B2CF9AE}" pid="3" name="Business Objects Context Information1">
    <vt:lpwstr>E44BDBA9B7B8BC922EA7A36386311382812CB55B32E39E41D6982137B6030AD935813EFDCE454926989ECF5DF7EC5762A96A5B854CB892E0EAD1B5392C4D6F347488888E4B7F99EF539032AF2356594F3CCE21018232553B5EDE1D5A095A020E141E2531A12DE4D3FE0E234A4A094279AA60ACD3B44BED1F694C5E119B583EF</vt:lpwstr>
  </property>
  <property fmtid="{D5CDD505-2E9C-101B-9397-08002B2CF9AE}" pid="4" name="Business Objects Context Information2">
    <vt:lpwstr>316BBF594FBCE458FDBE657BA2FC503F0B40C00C5F26E2E45362BA26213270FBC150C2BA08C51E11B36DA5DC471E7975B5881A90EE958F5F55902328EA783861DC1F6E336CD54BC8A3BA239E12F6934FDEB20D3FF94DA6CE5A4BC82143E97002C4C89B1C8B995FABEE6229E196B92FAF3E0300809B16D5263E54D0636905FE3</vt:lpwstr>
  </property>
  <property fmtid="{D5CDD505-2E9C-101B-9397-08002B2CF9AE}" pid="5" name="Business Objects Context Information3">
    <vt:lpwstr>3E66B083C1765BC115C9FEFEA17C2B4C777055C4B9B4C0FD35CD4B9AF39F58F71EDB167F5F970CF29D384FD68FB58D671AEE284464AD11F8455B110CAB82B8D15E1984271A991F7FE19D80AC8C12EF1BCEAE3F9801F6F1AB3E25A8D3117DC8DB065B0CA783B695CD64608602A743E8963F1200EBBF842A8837937F8EB87F8F5</vt:lpwstr>
  </property>
  <property fmtid="{D5CDD505-2E9C-101B-9397-08002B2CF9AE}" pid="6" name="Business Objects Context Information4">
    <vt:lpwstr>D6F55AB93BCC95352AC80FA6923BD7284348A92F2B2E05F8CF6E290474247DD0611FFE1124E5B519DB03C8C0F770FBE85DB6AD8F0858ABD36A130DF95827A0711EE4F7008F316394F827B679FE093D7FABC5B7DD03C5DC13952D68B070FEB53F72DE252238FC731723CDD36C0BAD107AC790A1336176ECDB7FD55A7A4360F80</vt:lpwstr>
  </property>
  <property fmtid="{D5CDD505-2E9C-101B-9397-08002B2CF9AE}" pid="7" name="Business Objects Context Information5">
    <vt:lpwstr>09D7D087F25B48AE7C92E22CDB2C47CEFCE551C1F84CE928CA6CC421050AA3E07CD0374302E3BB678EFD949DA838A2AA154F0C1FDA642E1C2D01D189B87276A69CAFD8A5EFF464359CB808116BB7743F150D838A01231D2E8B88E7D2B2E06611635D09F8A9A1E118208BC949D7A84863067DBCC761F74F90953586AAA591304</vt:lpwstr>
  </property>
  <property fmtid="{D5CDD505-2E9C-101B-9397-08002B2CF9AE}" pid="8" name="Business Objects Context Information6">
    <vt:lpwstr>AD14F72926884176C374FC14096716B0B8A147D8C6F7AE1AF415FED4B6AB97DC5BA66255</vt:lpwstr>
  </property>
</Properties>
</file>