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15192\Desktop\TRABAJO\SMCC\MTTO. EQ. AIRE ACONDICIONADO L1 y L5 - 6000011895\0-Revisiones\Rev-2\"/>
    </mc:Choice>
  </mc:AlternateContent>
  <xr:revisionPtr revIDLastSave="0" documentId="13_ncr:1_{F8353273-716D-4F9C-ABAA-97EE9225E212}" xr6:coauthVersionLast="47" xr6:coauthVersionMax="47" xr10:uidLastSave="{00000000-0000-0000-0000-000000000000}"/>
  <bookViews>
    <workbookView xWindow="-120" yWindow="-120" windowWidth="29040" windowHeight="15720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3" i="1" l="1"/>
  <c r="G13" i="1"/>
  <c r="F7" i="1"/>
  <c r="H3" i="1" l="1"/>
  <c r="H5" i="1" s="1"/>
  <c r="D3" i="1"/>
  <c r="D4" i="1" s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<sst xmlns="http://schemas.openxmlformats.org/spreadsheetml/2006/main" count="39" uniqueCount="35">
  <si>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</si>
  <si>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</si>
  <si>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</si>
  <si>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</si>
  <si>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</si>
  <si>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</si>
  <si>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</si>
  <si>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</si>
  <si>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</si>
  <si>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</si>
  <si>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</si>
  <si>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</si>
  <si>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</si>
  <si>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</si>
  <si>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</si>
  <si>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</si>
  <si>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</si>
  <si>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</si>
  <si>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</si>
  <si>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</si>
  <si>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</si>
  <si>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</si>
  <si>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</si>
  <si>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</si>
  <si>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</si>
  <si>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</si>
  <si>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</si>
  <si>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</si>
  <si>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</si>
  <si>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Se tendrán en cuenta las Notas del apartado 27 del Pliego de Condiciones Particulares.</t>
  </si>
  <si>
    <t>Se deben rellenar las celdas sombreada en verde.</t>
  </si>
  <si>
    <t>Los Gastos Generales y el Beneficio Industrial ya se encuentran incluidos en los importes unitarios.</t>
  </si>
  <si>
    <t>LOTE 1</t>
  </si>
  <si>
    <t>Mantenimiento de los equipos de Aire
 Acondicionado de 47 trenes de línea 1</t>
  </si>
  <si>
    <t>Partida alzada (mes)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</si>
</sst>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49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4" fontId="3" fillId="5" borderId="0" xfId="0" applyNumberFormat="1" applyFont="1" applyFill="1" applyProtection="1">
      <protection locked="0"/>
    </xf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4" fillId="3" borderId="8" xfId="0" applyNumberFormat="1" applyFont="1" applyFill="1" applyBorder="1"/>
    <xf numFmtId="3" fontId="3" fillId="0" borderId="3" xfId="0" applyNumberFormat="1" applyFont="1" applyBorder="1"/>
    <xf numFmtId="4" fontId="3" fillId="4" borderId="3" xfId="0" applyNumberFormat="1" applyFont="1" applyFill="1" applyBorder="1"/>
    <xf numFmtId="49" fontId="4" fillId="3" borderId="1" xfId="0" applyNumberFormat="1" applyFont="1" applyFill="1" applyBorder="1"/>
    <xf numFmtId="10" fontId="3" fillId="0" borderId="4" xfId="0" quotePrefix="1" applyNumberFormat="1" applyFont="1" applyBorder="1"/>
    <xf numFmtId="49" fontId="3" fillId="3" borderId="2" xfId="0" applyNumberFormat="1" applyFont="1" applyFill="1" applyBorder="1"/>
    <xf numFmtId="4" fontId="3" fillId="4" borderId="2" xfId="0" applyNumberFormat="1" applyFont="1" applyFill="1" applyBorder="1"/>
    <xf numFmtId="4" fontId="4" fillId="3" borderId="1" xfId="0" applyNumberFormat="1" applyFont="1" applyFill="1" applyBorder="1"/>
    <xf numFmtId="49" fontId="4" fillId="3" borderId="5" xfId="0" applyNumberFormat="1" applyFont="1" applyFill="1" applyBorder="1"/>
    <xf numFmtId="9" fontId="3" fillId="0" borderId="4" xfId="0" quotePrefix="1" applyNumberFormat="1" applyFont="1" applyBorder="1"/>
    <xf numFmtId="4" fontId="4" fillId="3" borderId="5" xfId="0" applyNumberFormat="1" applyFont="1" applyFill="1" applyBorder="1"/>
    <xf numFmtId="9" fontId="3" fillId="4" borderId="4" xfId="0" quotePrefix="1" applyNumberFormat="1" applyFont="1" applyFill="1" applyBorder="1"/>
    <xf numFmtId="4" fontId="4" fillId="4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49" fontId="3" fillId="0" borderId="0" xfId="0" applyNumberFormat="1" applyFont="1"/>
    <xf numFmtId="49" fontId="3" fillId="0" borderId="0" xfId="0" applyNumberFormat="1" applyFont="1" applyAlignment="1">
      <alignment wrapText="1"/>
    </xf>
    <xf numFmtId="4" fontId="3" fillId="0" borderId="0" xfId="0" applyNumberFormat="1" applyFont="1"/>
    <xf numFmtId="4" fontId="0" fillId="3" borderId="0" xfId="0" applyNumberFormat="1" applyFill="1"/>
    <xf numFmtId="4" fontId="3" fillId="3" borderId="0" xfId="0" applyNumberFormat="1" applyFont="1" applyFill="1"/>
    <xf numFmtId="0" fontId="3" fillId="0" borderId="0" xfId="0" applyFont="1"/>
    <xf numFmtId="1" fontId="3" fillId="0" borderId="0" xfId="0" applyNumberFormat="1" applyFont="1"/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3" borderId="1" xfId="0" applyNumberFormat="1" applyFont="1" applyFill="1" applyBorder="1" applyAlignment="1">
      <alignment horizontal="left" wrapText="1"/>
    </xf>
    <xf numFmtId="49" fontId="4" fillId="3" borderId="6" xfId="0" applyNumberFormat="1" applyFont="1" applyFill="1" applyBorder="1" applyAlignment="1">
      <alignment horizontal="left" wrapText="1"/>
    </xf>
    <xf numFmtId="49" fontId="4" fillId="3" borderId="7" xfId="0" applyNumberFormat="1" applyFont="1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left"/>
    </xf>
    <xf numFmtId="49" fontId="4" fillId="3" borderId="6" xfId="0" applyNumberFormat="1" applyFont="1" applyFill="1" applyBorder="1" applyAlignment="1">
      <alignment horizontal="left"/>
    </xf>
    <xf numFmtId="49" fontId="4" fillId="3" borderId="7" xfId="0" applyNumberFormat="1" applyFont="1" applyFill="1" applyBorder="1" applyAlignment="1">
      <alignment horizontal="left"/>
    </xf>
    <xf numFmtId="49" fontId="2" fillId="3" borderId="1" xfId="0" applyNumberFormat="1" applyFont="1" applyFill="1" applyBorder="1" applyAlignment="1">
      <alignment horizontal="left"/>
    </xf>
    <xf numFmtId="49" fontId="2" fillId="3" borderId="6" xfId="0" applyNumberFormat="1" applyFont="1" applyFill="1" applyBorder="1" applyAlignment="1">
      <alignment horizontal="left"/>
    </xf>
    <xf numFmtId="49" fontId="2" fillId="3" borderId="7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13"/>
  <sheetViews>
    <sheetView tabSelected="1" workbookViewId="0">
      <selection activeCell="G20" sqref="G20"/>
    </sheetView>
  </sheetViews>
  <sheetFormatPr baseColWidth="10" defaultColWidth="11.42578125" defaultRowHeight="15" x14ac:dyDescent="0.25"/>
  <cols>
    <col min="1" max="1" width="28.28515625" customWidth="1"/>
    <col min="2" max="2" width="12.140625" bestFit="1" customWidth="1"/>
    <col min="3" max="3" width="36.5703125" customWidth="1"/>
    <col min="4" max="4" width="20.140625" customWidth="1"/>
    <col min="5" max="5" width="27.7109375" style="5" customWidth="1"/>
    <col min="6" max="6" width="18" style="5" bestFit="1" customWidth="1"/>
    <col min="7" max="7" width="22.5703125" style="6" customWidth="1"/>
    <col min="8" max="8" width="19.7109375" bestFit="1" customWidth="1"/>
    <col min="9" max="9" width="18.7109375" style="5" customWidth="1"/>
    <col min="10" max="10" width="13.85546875" bestFit="1" customWidth="1"/>
    <col min="11" max="11" width="15.140625" bestFit="1" customWidth="1"/>
  </cols>
  <sheetData>
    <row r="1" spans="1:9" ht="15.75" thickBot="1" x14ac:dyDescent="0.3">
      <c r="D1" s="4" t="s">
        <v>0</v>
      </c>
      <c r="H1" s="4" t="s">
        <v>1</v>
      </c>
    </row>
    <row r="2" spans="1:9" ht="15.75" thickBot="1" x14ac:dyDescent="0.3">
      <c r="A2" s="7" t="s">
        <v>2</v>
      </c>
      <c r="B2" s="8">
        <v>1</v>
      </c>
    </row>
    <row r="3" spans="1:9" ht="15" customHeight="1" thickBot="1" x14ac:dyDescent="0.3">
      <c r="A3" s="32" t="s">
        <v>3</v>
      </c>
      <c r="B3" s="33"/>
      <c r="C3" s="34"/>
      <c r="D3" s="9">
        <f>SUM(G:G)</f>
        <v>1500000</v>
      </c>
      <c r="E3" s="32" t="s">
        <v>4</v>
      </c>
      <c r="F3" s="33"/>
      <c r="G3" s="34"/>
      <c r="H3" s="9">
        <f>SUM(I:I)</f>
        <v>0</v>
      </c>
    </row>
    <row r="4" spans="1:9" ht="15" customHeight="1" thickBot="1" x14ac:dyDescent="0.3">
      <c r="A4" s="10" t="s">
        <v>5</v>
      </c>
      <c r="B4" s="11">
        <v>0</v>
      </c>
      <c r="C4" s="12" t="s">
        <v>6</v>
      </c>
      <c r="D4" s="13">
        <f>ROUND($D$3*B4,2)</f>
        <v>0</v>
      </c>
      <c r="E4" s="14" t="s">
        <v>7</v>
      </c>
      <c r="F4" s="11">
        <v>0</v>
      </c>
      <c r="G4" s="12" t="s">
        <v>6</v>
      </c>
      <c r="H4" s="13">
        <f>ROUND($H$3*F4,2)</f>
        <v>0</v>
      </c>
    </row>
    <row r="5" spans="1:9" ht="15.75" thickBot="1" x14ac:dyDescent="0.3">
      <c r="A5" s="10" t="s">
        <v>8</v>
      </c>
      <c r="B5" s="11">
        <v>0</v>
      </c>
      <c r="C5" s="12" t="s">
        <v>9</v>
      </c>
      <c r="D5" s="13">
        <f>ROUND($D$3*B5,2)</f>
        <v>0</v>
      </c>
      <c r="E5" s="14" t="s">
        <v>10</v>
      </c>
      <c r="F5" s="11">
        <v>0</v>
      </c>
      <c r="G5" s="12" t="s">
        <v>9</v>
      </c>
      <c r="H5" s="13">
        <f>ROUND($H$3*F5,2)</f>
        <v>0</v>
      </c>
    </row>
    <row r="6" spans="1:9" ht="15.75" thickBot="1" x14ac:dyDescent="0.3">
      <c r="A6" s="35" t="s">
        <v>11</v>
      </c>
      <c r="B6" s="36"/>
      <c r="C6" s="37"/>
      <c r="D6" s="13">
        <f>SUM(D3,D4,D5)</f>
        <v>1500000</v>
      </c>
      <c r="E6" s="35" t="s">
        <v>12</v>
      </c>
      <c r="F6" s="36"/>
      <c r="G6" s="37"/>
      <c r="H6" s="13">
        <f>SUM(H3,H4,H5)</f>
        <v>0</v>
      </c>
    </row>
    <row r="7" spans="1:9" ht="15.75" thickBot="1" x14ac:dyDescent="0.3">
      <c r="A7" s="15" t="s">
        <v>13</v>
      </c>
      <c r="B7" s="16">
        <v>0.21</v>
      </c>
      <c r="C7" s="12" t="s">
        <v>14</v>
      </c>
      <c r="D7" s="13">
        <f>ROUND($D$6*B7,2)</f>
        <v>315000</v>
      </c>
      <c r="E7" s="17" t="s">
        <v>13</v>
      </c>
      <c r="F7" s="18">
        <f>B7</f>
        <v>0.21</v>
      </c>
      <c r="G7" s="12" t="s">
        <v>14</v>
      </c>
      <c r="H7" s="13">
        <f>ROUND($H$6*F7,2)</f>
        <v>0</v>
      </c>
    </row>
    <row r="8" spans="1:9" ht="15.75" thickBot="1" x14ac:dyDescent="0.3">
      <c r="A8" s="38" t="s">
        <v>15</v>
      </c>
      <c r="B8" s="39"/>
      <c r="C8" s="40"/>
      <c r="D8" s="19">
        <f>SUM(D6:D7)</f>
        <v>1815000</v>
      </c>
      <c r="E8" s="38" t="s">
        <v>16</v>
      </c>
      <c r="F8" s="39"/>
      <c r="G8" s="40"/>
      <c r="H8" s="19">
        <f>SUM(H6:H7)</f>
        <v>0</v>
      </c>
    </row>
    <row r="9" spans="1:9" ht="15.75" thickBot="1" x14ac:dyDescent="0.3"/>
    <row r="10" spans="1:9" ht="15.75" thickBot="1" x14ac:dyDescent="0.3">
      <c r="A10" s="20"/>
      <c r="F10" s="30" t="s">
        <v>17</v>
      </c>
      <c r="G10" s="31"/>
      <c r="H10" s="30" t="s">
        <v>18</v>
      </c>
      <c r="I10" s="31"/>
    </row>
    <row r="11" spans="1:9" x14ac:dyDescent="0.25">
      <c r="A11" s="21" t="s">
        <v>19</v>
      </c>
      <c r="B11" s="21" t="s">
        <v>20</v>
      </c>
      <c r="C11" s="21" t="s">
        <v>21</v>
      </c>
      <c r="D11" s="21" t="s">
        <v>22</v>
      </c>
      <c r="E11" s="22" t="s">
        <v>23</v>
      </c>
      <c r="F11" s="22" t="s">
        <v>24</v>
      </c>
      <c r="G11" s="21" t="s">
        <v>25</v>
      </c>
      <c r="H11" s="21" t="s">
        <v>26</v>
      </c>
      <c r="I11" s="21" t="s">
        <v>27</v>
      </c>
    </row>
    <row r="12" spans="1:9" x14ac:dyDescent="0.25">
      <c r="A12" s="23" t="s">
        <v>28</v>
      </c>
      <c r="B12" s="23"/>
      <c r="C12" s="24" t="s">
        <v>32</v>
      </c>
      <c r="D12" s="23"/>
      <c r="E12" s="25"/>
      <c r="F12" s="25"/>
      <c r="G12" s="5"/>
      <c r="H12" s="25"/>
      <c r="I12" s="25"/>
    </row>
    <row r="13" spans="1:9" ht="30" x14ac:dyDescent="0.25">
      <c r="A13" s="23"/>
      <c r="B13" s="28">
        <v>2018</v>
      </c>
      <c r="C13" s="24" t="s">
        <v>33</v>
      </c>
      <c r="D13" s="29" t="s">
        <v>34</v>
      </c>
      <c r="E13" s="25">
        <v>48</v>
      </c>
      <c r="F13" s="25">
        <v>31250</v>
      </c>
      <c r="G13" s="26">
        <f>ROUND(E13*F13,2)</f>
        <v>1500000</v>
      </c>
      <c r="H13" s="3"/>
      <c r="I13" s="27">
        <f t="shared" ref="I13" si="0">ROUND(E13*H13,2)</f>
        <v>0</v>
      </c>
    </row>
  </sheetData>
  <sheetProtection algorithmName="SHA-512" hashValue="2qm1TzhDMxtfTVxC5lprLk9aNIw7DJMeoUsgpeQevHMzkmBBba4sDaJ7TlLGORafrNqcyNsHR5+ODhZneGVHAg==" saltValue="+DXTybrp4CAhMGuO92aPgw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2:B4"/>
  <sheetViews>
    <sheetView workbookViewId="0">
      <selection activeCell="J12" sqref="J12"/>
    </sheetView>
  </sheetViews>
  <sheetFormatPr baseColWidth="10" defaultColWidth="11.42578125" defaultRowHeight="15" x14ac:dyDescent="0.25"/>
  <cols>
    <col min="2" max="2" width="67.7109375" customWidth="1"/>
  </cols>
  <sheetData>
    <row r="2" spans="2:2" x14ac:dyDescent="0.25">
      <c r="B2" s="1" t="s">
        <v>29</v>
      </c>
    </row>
    <row r="3" spans="2:2" x14ac:dyDescent="0.25">
      <c r="B3" s="1" t="s">
        <v>30</v>
      </c>
    </row>
    <row r="4" spans="2:2" ht="25.5" x14ac:dyDescent="0.25">
      <c r="B4" s="2" t="s">
        <v>31</v>
      </c>
    </row>
  </sheetData>
  <sheetProtection algorithmName="SHA-512" hashValue="4ewbLoxvrZVAhq6Tb16B5IVIZnU5XdVOG/9h2bVCMzwIqN+E8kKrumQkoBEAHjrsUbcMSqIw65xH1cfqSKVdxA==" saltValue="3cGrvs5N1YhJSgVFB+f90A==" spinCount="100000" sheet="1" objects="1" scenarios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fd46784-a323-4a13-9ce7-d880620db668">RVE4WTQSMYQ2-1827405729-861</_dlc_DocId>
    <_dlc_DocIdUrl xmlns="4fd46784-a323-4a13-9ce7-d880620db668">
      <Url>https://espacios.metromadrid.es/sitios/ACTI/_layouts/15/DocIdRedir.aspx?ID=RVE4WTQSMYQ2-1827405729-861</Url>
      <Description>RVE4WTQSMYQ2-1827405729-861</Description>
    </_dlc_DocIdUrl>
    <SharedWithUsers xmlns="4fd46784-a323-4a13-9ce7-d880620db668">
      <UserInfo>
        <DisplayName>Carbajo Calvo, Roberto</DisplayName>
        <AccountId>1786</AccountId>
        <AccountType/>
      </UserInfo>
      <UserInfo>
        <DisplayName>Aniz García, María Eugenia</DisplayName>
        <AccountId>318</AccountId>
        <AccountType/>
      </UserInfo>
    </SharedWithUsers>
  </documentManagement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36B117486650468329313898BB7A96" ma:contentTypeVersion="2" ma:contentTypeDescription="Crear nuevo documento." ma:contentTypeScope="" ma:versionID="e6cb906d5945a7d2eaa14441bad84f75">
  <xsd:schema xmlns:xsd="http://www.w3.org/2001/XMLSchema" xmlns:xs="http://www.w3.org/2001/XMLSchema" xmlns:p="http://schemas.microsoft.com/office/2006/metadata/properties" xmlns:ns2="4fd46784-a323-4a13-9ce7-d880620db668" targetNamespace="http://schemas.microsoft.com/office/2006/metadata/properties" ma:root="true" ma:fieldsID="2e6ed0d2df33fe970b89d78e8a2c15f2" ns2:_="">
    <xsd:import namespace="4fd46784-a323-4a13-9ce7-d880620db66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d46784-a323-4a13-9ce7-d880620db66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_dlc_DocId" ma:index="10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11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F44FB17-1FF8-4B15-B694-1685D58BA2C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A8A7E84-EC2F-48E3-A1FB-3554E872B42B}">
  <ds:schemaRefs>
    <ds:schemaRef ds:uri="4fd46784-a323-4a13-9ce7-d880620db668"/>
    <ds:schemaRef ds:uri="http://www.w3.org/XML/1998/namespace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purl.org/dc/dcmitype/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D53EAAA9-5CA9-4A6F-A756-75BBCFB1C1AC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91EFE63A-37D1-4648-BD52-D57622BD15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d46784-a323-4a13-9ce7-d880620db6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>Metro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García Miguel, Carlos</dc:creator>
  <cp:keywords/>
  <dc:description/>
  <cp:lastModifiedBy>Casas Serrano, Miguel Ángel</cp:lastModifiedBy>
  <cp:revision/>
  <dcterms:created xsi:type="dcterms:W3CDTF">2023-06-09T08:33:37Z</dcterms:created>
  <dcterms:modified xsi:type="dcterms:W3CDTF">2025-05-12T12:15:36Z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0x010100EA36B117486650468329313898BB7A96</vt:lpwstr>
  </property>
  <property fmtid="{D5CDD505-2E9C-101B-9397-08002B2CF9AE}" pid="3" name="_dlc_DocIdItemGuid">
    <vt:lpwstr>92dc4b35-97dd-40da-8f55-3ded6f971852</vt:lpwstr>
  </property>
  <property fmtid="{D5CDD505-2E9C-101B-9397-08002B2CF9AE}" pid="4" name="TaxKeyword">
    <vt:lpwstr/>
  </property>
</Properties>
</file>