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8_{84AD50D7-2671-4150-BC81-B81ECB6F8B86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 " sheetId="3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F7" i="3"/>
  <c r="I17" i="3" l="1"/>
  <c r="I18" i="3"/>
  <c r="I20" i="3"/>
  <c r="I21" i="3"/>
  <c r="I23" i="3"/>
  <c r="I24" i="3"/>
  <c r="I26" i="3"/>
  <c r="I15" i="3"/>
  <c r="G15" i="3"/>
  <c r="G17" i="3"/>
  <c r="G18" i="3"/>
  <c r="G20" i="3"/>
  <c r="G21" i="3"/>
  <c r="G23" i="3"/>
  <c r="G24" i="3"/>
  <c r="G26" i="3"/>
  <c r="I14" i="3"/>
  <c r="G14" i="3"/>
  <c r="H6" i="3" l="1"/>
  <c r="H7" i="3" s="1"/>
  <c r="H8" i="3" s="1"/>
  <c r="D5" i="3"/>
  <c r="H4" i="3" l="1"/>
  <c r="H5" i="3"/>
  <c r="D7" i="3"/>
  <c r="D8" i="3" s="1"/>
  <c r="D4" i="3"/>
  <c r="D3" i="3" s="1"/>
  <c r="H3" i="3" l="1"/>
</calcChain>
</file>

<file path=xl/sharedStrings.xml><?xml version="1.0" encoding="utf-8"?>
<sst xmlns="http://schemas.openxmlformats.org/spreadsheetml/2006/main" count="75" uniqueCount="63">
  <si>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</si>
  <si>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</si>
  <si>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</si>
  <si>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</si>
  <si>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</si>
  <si>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</si>
  <si>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</si>
  <si>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</si>
  <si>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</si>
  <si>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</si>
  <si>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</si>
  <si>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</si>
  <si>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</si>
  <si>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</si>
  <si>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</si>
  <si>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</si>
  <si>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</si>
  <si>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</si>
  <si>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</si>
  <si>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</si>
  <si>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</si>
  <si>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</si>
  <si>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</si>
  <si>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</si>
  <si>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</si>
  <si>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</si>
  <si>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</si>
  <si>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</si>
  <si>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</si>
  <si>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</si>
  <si>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</si>
  <si>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</si>
  <si>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</si>
  <si>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Inspección US ejes y ruedas</t>
  </si>
  <si>
    <t>T1</t>
  </si>
  <si>
    <t>UC01</t>
  </si>
  <si>
    <t>UC02</t>
  </si>
  <si>
    <t>Inspección UT cuerpo de eje C/2000</t>
  </si>
  <si>
    <t>Inspección UT cuerpo de eje C/3000 (RCL)</t>
  </si>
  <si>
    <t>UC03</t>
  </si>
  <si>
    <t>Inspección UT cuerpo de eje C/3000 (correctivo)</t>
  </si>
  <si>
    <t>UC04</t>
  </si>
  <si>
    <t>Inspección UT cuerpo de eje C/5000</t>
  </si>
  <si>
    <t>UC05</t>
  </si>
  <si>
    <t>Inspección UT cuerpo de eje C/8000</t>
  </si>
  <si>
    <t>UC06</t>
  </si>
  <si>
    <t>Inspección UT bandaje de rueda C/2000</t>
  </si>
  <si>
    <t>UC07</t>
  </si>
  <si>
    <t>Inspección UT bandaje de rueda C/3000 (RCL)</t>
  </si>
  <si>
    <t>UC08</t>
  </si>
  <si>
    <t>Inspección UT bandaje de rueda C/3000 (Correctivo)</t>
  </si>
  <si>
    <t>UC09</t>
  </si>
  <si>
    <t>Inspección UT bandaje de rueda C/5000</t>
  </si>
  <si>
    <t>ud</t>
  </si>
  <si>
    <t>1.2</t>
  </si>
  <si>
    <t>1.3</t>
  </si>
  <si>
    <t>1.4</t>
  </si>
  <si>
    <t>1.5</t>
  </si>
  <si>
    <t>Rev C.L. 2000</t>
  </si>
  <si>
    <t>Rev C.L. 3000</t>
  </si>
  <si>
    <t>Mant Correctivo 3000</t>
  </si>
  <si>
    <t>Rev C.L. 5000</t>
  </si>
  <si>
    <t>Rev. C.L. 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</si>
</sst>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4" fontId="2" fillId="3" borderId="0" xfId="0" applyNumberFormat="1" applyFont="1" applyFill="1" applyProtection="1">
      <protection locked="0"/>
    </xf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4" borderId="8" xfId="0" applyNumberFormat="1" applyFont="1" applyFill="1" applyBorder="1"/>
    <xf numFmtId="3" fontId="2" fillId="0" borderId="3" xfId="0" applyNumberFormat="1" applyFont="1" applyBorder="1"/>
    <xf numFmtId="4" fontId="2" fillId="5" borderId="3" xfId="0" applyNumberFormat="1" applyFont="1" applyFill="1" applyBorder="1"/>
    <xf numFmtId="49" fontId="3" fillId="4" borderId="1" xfId="0" applyNumberFormat="1" applyFont="1" applyFill="1" applyBorder="1"/>
    <xf numFmtId="10" fontId="2" fillId="0" borderId="4" xfId="0" quotePrefix="1" applyNumberFormat="1" applyFont="1" applyBorder="1"/>
    <xf numFmtId="49" fontId="2" fillId="4" borderId="2" xfId="0" applyNumberFormat="1" applyFont="1" applyFill="1" applyBorder="1"/>
    <xf numFmtId="4" fontId="2" fillId="5" borderId="2" xfId="0" applyNumberFormat="1" applyFont="1" applyFill="1" applyBorder="1"/>
    <xf numFmtId="4" fontId="3" fillId="4" borderId="1" xfId="0" applyNumberFormat="1" applyFont="1" applyFill="1" applyBorder="1"/>
    <xf numFmtId="49" fontId="3" fillId="4" borderId="5" xfId="0" applyNumberFormat="1" applyFont="1" applyFill="1" applyBorder="1"/>
    <xf numFmtId="9" fontId="2" fillId="0" borderId="4" xfId="0" quotePrefix="1" applyNumberFormat="1" applyFont="1" applyBorder="1"/>
    <xf numFmtId="4" fontId="3" fillId="4" borderId="5" xfId="0" applyNumberFormat="1" applyFont="1" applyFill="1" applyBorder="1"/>
    <xf numFmtId="9" fontId="2" fillId="5" borderId="4" xfId="0" quotePrefix="1" applyNumberFormat="1" applyFont="1" applyFill="1" applyBorder="1"/>
    <xf numFmtId="4" fontId="3" fillId="5" borderId="2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9" fontId="2" fillId="0" borderId="0" xfId="0" applyNumberFormat="1" applyFont="1"/>
    <xf numFmtId="4" fontId="2" fillId="0" borderId="0" xfId="0" applyNumberFormat="1" applyFont="1"/>
    <xf numFmtId="1" fontId="2" fillId="0" borderId="0" xfId="0" applyNumberFormat="1" applyFont="1" applyAlignment="1">
      <alignment horizontal="right"/>
    </xf>
    <xf numFmtId="4" fontId="0" fillId="4" borderId="0" xfId="0" applyNumberFormat="1" applyFill="1"/>
    <xf numFmtId="4" fontId="2" fillId="3" borderId="0" xfId="0" applyNumberFormat="1" applyFont="1" applyFill="1"/>
    <xf numFmtId="4" fontId="2" fillId="4" borderId="0" xfId="0" applyNumberFormat="1" applyFont="1" applyFill="1"/>
    <xf numFmtId="2" fontId="0" fillId="0" borderId="0" xfId="0" applyNumberFormat="1"/>
    <xf numFmtId="0" fontId="0" fillId="0" borderId="0" xfId="0" applyAlignment="1">
      <alignment horizontal="right"/>
    </xf>
    <xf numFmtId="10" fontId="2" fillId="5" borderId="4" xfId="0" quotePrefix="1" applyNumberFormat="1" applyFont="1" applyFill="1" applyBorder="1"/>
    <xf numFmtId="0" fontId="1" fillId="2" borderId="1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6" xfId="0" applyNumberFormat="1" applyFont="1" applyFill="1" applyBorder="1" applyAlignment="1">
      <alignment horizontal="left" wrapText="1"/>
    </xf>
    <xf numFmtId="49" fontId="3" fillId="4" borderId="7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3" fillId="4" borderId="6" xfId="0" applyNumberFormat="1" applyFont="1" applyFill="1" applyBorder="1" applyAlignment="1">
      <alignment horizontal="left"/>
    </xf>
    <xf numFmtId="49" fontId="3" fillId="4" borderId="7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9" fontId="1" fillId="4" borderId="6" xfId="0" applyNumberFormat="1" applyFont="1" applyFill="1" applyBorder="1" applyAlignment="1">
      <alignment horizontal="left"/>
    </xf>
    <xf numFmtId="49" fontId="1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17146</xdr:colOff>
      <xdr:row>0</xdr:row>
      <xdr:rowOff>3810</xdr:rowOff>
    </xdr:from>
    <xdr:to>
      <xdr:col>8</xdr:col>
      <xdr:colOff>1129666</xdr:colOff>
      <xdr:row>3</xdr:row>
      <xdr:rowOff>75381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1300900-AB6E-4870-B144-884912F85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90196" y="381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557CD-C797-4E9E-9B4A-B26122DEE8F1}">
  <dimension ref="A1:J31"/>
  <sheetViews>
    <sheetView tabSelected="1" topLeftCell="C1" workbookViewId="0">
      <selection activeCell="H26" sqref="H2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7.44140625" bestFit="1" customWidth="1"/>
    <col min="4" max="4" width="15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3" t="s">
        <v>0</v>
      </c>
      <c r="H1" s="3" t="s">
        <v>1</v>
      </c>
    </row>
    <row r="2" spans="1:10" ht="15" thickBot="1" x14ac:dyDescent="0.35">
      <c r="A2" s="6" t="s">
        <v>2</v>
      </c>
      <c r="B2" s="7">
        <v>1</v>
      </c>
    </row>
    <row r="3" spans="1:10" ht="15" customHeight="1" thickBot="1" x14ac:dyDescent="0.35">
      <c r="A3" s="33" t="s">
        <v>3</v>
      </c>
      <c r="B3" s="34"/>
      <c r="C3" s="35"/>
      <c r="D3" s="8">
        <f>D6-D4-D5</f>
        <v>150478</v>
      </c>
      <c r="E3" s="33" t="s">
        <v>4</v>
      </c>
      <c r="F3" s="34"/>
      <c r="G3" s="35"/>
      <c r="H3" s="8">
        <f>H6-H4-H5</f>
        <v>0</v>
      </c>
    </row>
    <row r="4" spans="1:10" ht="15" customHeight="1" thickBot="1" x14ac:dyDescent="0.35">
      <c r="A4" s="9" t="s">
        <v>5</v>
      </c>
      <c r="B4" s="10">
        <v>0</v>
      </c>
      <c r="C4" s="11" t="s">
        <v>6</v>
      </c>
      <c r="D4" s="12">
        <f>ROUND((B4*(D6/(1+B4+B5))),2)</f>
        <v>0</v>
      </c>
      <c r="E4" s="13" t="s">
        <v>7</v>
      </c>
      <c r="F4" s="30">
        <v>0</v>
      </c>
      <c r="G4" s="11" t="s">
        <v>6</v>
      </c>
      <c r="H4" s="12">
        <f>ROUND((F4*(H6/(1+F4+F5))),2)</f>
        <v>0</v>
      </c>
    </row>
    <row r="5" spans="1:10" ht="15" thickBot="1" x14ac:dyDescent="0.35">
      <c r="A5" s="9" t="s">
        <v>8</v>
      </c>
      <c r="B5" s="10">
        <v>0</v>
      </c>
      <c r="C5" s="11" t="s">
        <v>9</v>
      </c>
      <c r="D5" s="12">
        <f>ROUND((B5*(D6/(1+B4+B5))),2)</f>
        <v>0</v>
      </c>
      <c r="E5" s="13" t="s">
        <v>10</v>
      </c>
      <c r="F5" s="30">
        <v>0</v>
      </c>
      <c r="G5" s="11" t="s">
        <v>9</v>
      </c>
      <c r="H5" s="12">
        <f>ROUND((F5*(H6/(1+F4+F5))),2)</f>
        <v>0</v>
      </c>
    </row>
    <row r="6" spans="1:10" ht="15" thickBot="1" x14ac:dyDescent="0.35">
      <c r="A6" s="36" t="s">
        <v>11</v>
      </c>
      <c r="B6" s="37"/>
      <c r="C6" s="38"/>
      <c r="D6" s="12">
        <f>SUM(G14:G26)</f>
        <v>150478</v>
      </c>
      <c r="E6" s="36" t="s">
        <v>12</v>
      </c>
      <c r="F6" s="37"/>
      <c r="G6" s="38"/>
      <c r="H6" s="12">
        <f>SUM(I14:I26)</f>
        <v>0</v>
      </c>
    </row>
    <row r="7" spans="1:10" ht="15" thickBot="1" x14ac:dyDescent="0.35">
      <c r="A7" s="14" t="s">
        <v>13</v>
      </c>
      <c r="B7" s="15">
        <v>0.21</v>
      </c>
      <c r="C7" s="11" t="s">
        <v>14</v>
      </c>
      <c r="D7" s="12">
        <f>ROUND($D$6*B7,2)</f>
        <v>31600.38</v>
      </c>
      <c r="E7" s="16" t="s">
        <v>13</v>
      </c>
      <c r="F7" s="17">
        <f>B7</f>
        <v>0.21</v>
      </c>
      <c r="G7" s="11" t="s">
        <v>14</v>
      </c>
      <c r="H7" s="12">
        <f>ROUND($H$6*F7,2)</f>
        <v>0</v>
      </c>
    </row>
    <row r="8" spans="1:10" ht="15" thickBot="1" x14ac:dyDescent="0.35">
      <c r="A8" s="39" t="s">
        <v>15</v>
      </c>
      <c r="B8" s="40"/>
      <c r="C8" s="41"/>
      <c r="D8" s="18">
        <f>SUM(D6:D7)</f>
        <v>182078.38</v>
      </c>
      <c r="E8" s="39" t="s">
        <v>16</v>
      </c>
      <c r="F8" s="40"/>
      <c r="G8" s="41"/>
      <c r="H8" s="18">
        <f>SUM(H6:H7)</f>
        <v>0</v>
      </c>
    </row>
    <row r="9" spans="1:10" ht="15" thickBot="1" x14ac:dyDescent="0.35"/>
    <row r="10" spans="1:10" ht="15" thickBot="1" x14ac:dyDescent="0.35">
      <c r="A10" s="19"/>
      <c r="F10" s="31" t="s">
        <v>17</v>
      </c>
      <c r="G10" s="32"/>
      <c r="H10" s="31" t="s">
        <v>18</v>
      </c>
      <c r="I10" s="32"/>
    </row>
    <row r="11" spans="1:10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10" x14ac:dyDescent="0.3">
      <c r="A12" s="22" t="s">
        <v>28</v>
      </c>
      <c r="B12" s="22" t="s">
        <v>34</v>
      </c>
      <c r="C12" s="22" t="s">
        <v>33</v>
      </c>
      <c r="D12" s="22"/>
      <c r="E12" s="23"/>
      <c r="F12" s="23"/>
      <c r="G12" s="4"/>
      <c r="H12" s="23"/>
      <c r="I12" s="23"/>
    </row>
    <row r="13" spans="1:10" x14ac:dyDescent="0.3">
      <c r="A13" s="22" t="s">
        <v>29</v>
      </c>
      <c r="B13">
        <v>1904</v>
      </c>
      <c r="C13" s="22" t="s">
        <v>58</v>
      </c>
      <c r="D13" s="22"/>
      <c r="E13" s="23"/>
      <c r="F13" s="23"/>
      <c r="G13" s="4"/>
      <c r="H13" s="23"/>
      <c r="I13" s="23"/>
    </row>
    <row r="14" spans="1:10" x14ac:dyDescent="0.3">
      <c r="A14" s="22"/>
      <c r="B14" t="s">
        <v>35</v>
      </c>
      <c r="C14" t="s">
        <v>37</v>
      </c>
      <c r="D14" s="24" t="s">
        <v>53</v>
      </c>
      <c r="E14" s="23">
        <v>48</v>
      </c>
      <c r="F14" s="4">
        <v>45.5</v>
      </c>
      <c r="G14" s="25">
        <f t="shared" ref="G14:G26" si="0">ROUND(E14*F14,2)</f>
        <v>2184</v>
      </c>
      <c r="H14" s="2"/>
      <c r="I14" s="27">
        <f t="shared" ref="I14:I26" si="1">ROUND(E14*H14,2)</f>
        <v>0</v>
      </c>
      <c r="J14" s="28"/>
    </row>
    <row r="15" spans="1:10" x14ac:dyDescent="0.3">
      <c r="B15" t="s">
        <v>45</v>
      </c>
      <c r="C15" t="s">
        <v>46</v>
      </c>
      <c r="D15" s="29" t="s">
        <v>53</v>
      </c>
      <c r="E15" s="4">
        <v>306</v>
      </c>
      <c r="F15" s="4">
        <v>57</v>
      </c>
      <c r="G15" s="25">
        <f t="shared" si="0"/>
        <v>17442</v>
      </c>
      <c r="H15" s="2"/>
      <c r="I15" s="27">
        <f t="shared" si="1"/>
        <v>0</v>
      </c>
    </row>
    <row r="16" spans="1:10" x14ac:dyDescent="0.3">
      <c r="A16" s="22" t="s">
        <v>54</v>
      </c>
      <c r="B16">
        <v>1967</v>
      </c>
      <c r="C16" t="s">
        <v>59</v>
      </c>
      <c r="G16" s="25"/>
      <c r="H16" s="26"/>
      <c r="I16" s="27"/>
    </row>
    <row r="17" spans="1:10" x14ac:dyDescent="0.3">
      <c r="B17" t="s">
        <v>36</v>
      </c>
      <c r="C17" t="s">
        <v>38</v>
      </c>
      <c r="D17" s="29" t="s">
        <v>53</v>
      </c>
      <c r="E17" s="4">
        <v>800</v>
      </c>
      <c r="F17" s="4">
        <v>45.5</v>
      </c>
      <c r="G17" s="25">
        <f t="shared" si="0"/>
        <v>36400</v>
      </c>
      <c r="H17" s="2"/>
      <c r="I17" s="27">
        <f t="shared" si="1"/>
        <v>0</v>
      </c>
    </row>
    <row r="18" spans="1:10" x14ac:dyDescent="0.3">
      <c r="B18" t="s">
        <v>47</v>
      </c>
      <c r="C18" t="s">
        <v>48</v>
      </c>
      <c r="D18" s="29" t="s">
        <v>53</v>
      </c>
      <c r="E18" s="4">
        <v>600</v>
      </c>
      <c r="F18" s="4">
        <v>57</v>
      </c>
      <c r="G18" s="25">
        <f t="shared" si="0"/>
        <v>34200</v>
      </c>
      <c r="H18" s="2"/>
      <c r="I18" s="27">
        <f t="shared" si="1"/>
        <v>0</v>
      </c>
    </row>
    <row r="19" spans="1:10" x14ac:dyDescent="0.3">
      <c r="A19" t="s">
        <v>55</v>
      </c>
      <c r="B19">
        <v>1968</v>
      </c>
      <c r="C19" t="s">
        <v>60</v>
      </c>
      <c r="D19" s="29"/>
      <c r="F19" s="23"/>
      <c r="G19" s="25"/>
      <c r="H19" s="26"/>
      <c r="I19" s="27"/>
    </row>
    <row r="20" spans="1:10" x14ac:dyDescent="0.3">
      <c r="A20" s="22"/>
      <c r="B20" t="s">
        <v>39</v>
      </c>
      <c r="C20" t="s">
        <v>40</v>
      </c>
      <c r="D20" s="29" t="s">
        <v>53</v>
      </c>
      <c r="E20" s="4">
        <v>20</v>
      </c>
      <c r="F20" s="4">
        <v>45.5</v>
      </c>
      <c r="G20" s="25">
        <f t="shared" si="0"/>
        <v>910</v>
      </c>
      <c r="H20" s="2"/>
      <c r="I20" s="27">
        <f t="shared" si="1"/>
        <v>0</v>
      </c>
      <c r="J20" s="28"/>
    </row>
    <row r="21" spans="1:10" x14ac:dyDescent="0.3">
      <c r="A21" s="22"/>
      <c r="B21" t="s">
        <v>49</v>
      </c>
      <c r="C21" t="s">
        <v>50</v>
      </c>
      <c r="D21" s="29" t="s">
        <v>53</v>
      </c>
      <c r="E21" s="4">
        <v>396</v>
      </c>
      <c r="F21" s="4">
        <v>57</v>
      </c>
      <c r="G21" s="25">
        <f t="shared" si="0"/>
        <v>22572</v>
      </c>
      <c r="H21" s="2"/>
      <c r="I21" s="27">
        <f t="shared" si="1"/>
        <v>0</v>
      </c>
    </row>
    <row r="22" spans="1:10" x14ac:dyDescent="0.3">
      <c r="A22" s="22" t="s">
        <v>56</v>
      </c>
      <c r="B22">
        <v>1905</v>
      </c>
      <c r="C22" s="22" t="s">
        <v>61</v>
      </c>
      <c r="D22" s="29"/>
      <c r="G22" s="25"/>
      <c r="H22" s="26"/>
      <c r="I22" s="27"/>
    </row>
    <row r="23" spans="1:10" x14ac:dyDescent="0.3">
      <c r="A23" s="22"/>
      <c r="B23" t="s">
        <v>41</v>
      </c>
      <c r="C23" t="s">
        <v>42</v>
      </c>
      <c r="D23" s="29" t="s">
        <v>53</v>
      </c>
      <c r="E23" s="4">
        <v>24</v>
      </c>
      <c r="F23" s="4">
        <v>45.5</v>
      </c>
      <c r="G23" s="25">
        <f t="shared" si="0"/>
        <v>1092</v>
      </c>
      <c r="H23" s="2"/>
      <c r="I23" s="27">
        <f t="shared" si="1"/>
        <v>0</v>
      </c>
    </row>
    <row r="24" spans="1:10" x14ac:dyDescent="0.3">
      <c r="B24" t="s">
        <v>51</v>
      </c>
      <c r="C24" t="s">
        <v>52</v>
      </c>
      <c r="D24" s="29" t="s">
        <v>53</v>
      </c>
      <c r="E24" s="4">
        <v>48</v>
      </c>
      <c r="F24" s="4">
        <v>57</v>
      </c>
      <c r="G24" s="25">
        <f t="shared" si="0"/>
        <v>2736</v>
      </c>
      <c r="H24" s="2"/>
      <c r="I24" s="27">
        <f t="shared" si="1"/>
        <v>0</v>
      </c>
    </row>
    <row r="25" spans="1:10" x14ac:dyDescent="0.3">
      <c r="A25" t="s">
        <v>57</v>
      </c>
      <c r="B25">
        <v>1957</v>
      </c>
      <c r="C25" t="s">
        <v>62</v>
      </c>
      <c r="D25" s="29"/>
      <c r="G25" s="25"/>
      <c r="H25" s="26"/>
      <c r="I25" s="27"/>
    </row>
    <row r="26" spans="1:10" x14ac:dyDescent="0.3">
      <c r="B26" t="s">
        <v>43</v>
      </c>
      <c r="C26" t="s">
        <v>44</v>
      </c>
      <c r="D26" s="29" t="s">
        <v>53</v>
      </c>
      <c r="E26" s="4">
        <v>724</v>
      </c>
      <c r="F26" s="4">
        <v>45.5</v>
      </c>
      <c r="G26" s="25">
        <f t="shared" si="0"/>
        <v>32942</v>
      </c>
      <c r="H26" s="2"/>
      <c r="I26" s="27">
        <f t="shared" si="1"/>
        <v>0</v>
      </c>
    </row>
    <row r="31" spans="1:10" x14ac:dyDescent="0.3">
      <c r="D31" s="4"/>
    </row>
  </sheetData>
  <sheetProtection algorithmName="SHA-512" hashValue="S0I5NcJftD4DT11KIPWUhEubLAYYFtijyt1OuYYiqzW0Fs95VCSMyPLcU4OwSlGTZedsV9qkVy3navPJDKQ6qQ==" saltValue="yYaWHLi1HNgxdW7/c1ugJ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D33" sqref="D3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sheetProtection algorithmName="SHA-512" hashValue="cMmEEUGu8QC4Af4JTeEh1nfN7BcOO9KF51EPxoPn+EJSkM1g6jn6rrBiOmz/BlgdQWjLC87U9oydlqTjcFGLdw==" saltValue="obb2nXFpYUQGV0BKImotv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 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2024-09-17T09:51:10Z</dcterms:created>
  <dcterms:modified xsi:type="dcterms:W3CDTF">2025-05-13T07:41:19Z</dcterms:modified>
  <cp:category/>
  <cp:contentStatus/>
</cp:coreProperties>
</file>