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91EAE22E-0A03-443A-954B-CC823A71EF25}" xr6:coauthVersionLast="47" xr6:coauthVersionMax="47" xr10:uidLastSave="{00000000-0000-0000-0000-000000000000}"/>
  <bookViews>
    <workbookView xWindow="-84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G31" i="1"/>
  <c r="I30" i="1"/>
  <c r="G30" i="1"/>
  <c r="I29" i="1"/>
  <c r="G29" i="1"/>
  <c r="I28" i="1"/>
  <c r="I27" i="1"/>
  <c r="G27" i="1"/>
  <c r="I26" i="1"/>
  <c r="I25" i="1"/>
  <c r="G25" i="1"/>
  <c r="I24" i="1"/>
  <c r="G24" i="1"/>
  <c r="I23" i="1"/>
  <c r="G23" i="1"/>
  <c r="I22" i="1"/>
  <c r="G22" i="1"/>
  <c r="I21" i="1"/>
  <c r="G21" i="1"/>
  <c r="I20" i="1"/>
  <c r="G20" i="1"/>
  <c r="I19" i="1"/>
  <c r="G19" i="1"/>
  <c r="I18" i="1"/>
  <c r="G18" i="1"/>
  <c r="I17" i="1"/>
  <c r="G17" i="1"/>
  <c r="I16" i="1"/>
  <c r="G16" i="1"/>
  <c r="I15" i="1"/>
  <c r="G15" i="1"/>
  <c r="I14" i="1"/>
  <c r="G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<sst xmlns="http://schemas.openxmlformats.org/spreadsheetml/2006/main" count="94" uniqueCount="75">
  <si>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</si>
  <si>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</si>
  <si>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</si>
  <si>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</si>
  <si>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</si>
  <si>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</si>
  <si>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</si>
  <si>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</si>
  <si>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</si>
  <si>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</si>
  <si>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</si>
  <si>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</si>
  <si>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</si>
  <si>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</si>
  <si>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</si>
  <si>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</si>
  <si>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</si>
  <si>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</si>
  <si>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</si>
  <si>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</si>
  <si>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</si>
  <si>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</si>
  <si>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</si>
  <si>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</si>
  <si>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</si>
  <si>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</si>
  <si>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</si>
  <si>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</si>
  <si>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1.1</t>
  </si>
  <si>
    <t>Campos a rellenar por Metro</t>
  </si>
  <si>
    <t>Campos a rellenar por el ofertante</t>
  </si>
  <si>
    <t>Campos calculados</t>
  </si>
  <si>
    <t>ud</t>
  </si>
  <si>
    <t>TITULO</t>
  </si>
  <si>
    <t>1.1.2</t>
  </si>
  <si>
    <t>1.1.3</t>
  </si>
  <si>
    <t>CAP1</t>
  </si>
  <si>
    <t>SUMINISTRO E INSTALACIÓN EQUIPOS CLIMATIZACIÓN</t>
  </si>
  <si>
    <t>Eq. Climatización Daikin, modelo 4MXM80A+ 4*FFA25A9, tipo partido 4x1, unidades interiores cassette 4 vías, potencia térmica 8 kW.</t>
  </si>
  <si>
    <t>Eq. Climatización Daikin, modelo 5MXM90A+ 5*FFA25A9, tipo partido 5x1, unidades interiores cassette 4 vías, potencia térmica 9 kW.</t>
  </si>
  <si>
    <t>Eq. Climatización Daikin, modelo BA35A, tipo partido, unidades interiores conductos, potencia térmica 3,4 kW.</t>
  </si>
  <si>
    <t>Eq.  Climatización Daikin, modelo DA200 + 2*FCAG71B, tipo partido, multisplit cassette 4 vías, potencia térmica 19 kW.</t>
  </si>
  <si>
    <t>Eq. Climatización Daikin, modelo FAS25A, tipo partido, cassette 4 vías, potencia térmica 2,5 kW.</t>
  </si>
  <si>
    <t>Eq. Climatización Daikin, modelo FAS50A, tipo partido, cassette 4 vías, potencia térmica 5 kW.</t>
  </si>
  <si>
    <t>Eq. Climatización Daikin, modelo HASG100A, tipo partido, horizontal techo, potencia térmica 9,5 kW.</t>
  </si>
  <si>
    <t>Eq. Climatización Midea, modelo MIF-400T1N1R8, tipo partido, conductos, potencia térmica 40 kW.</t>
  </si>
  <si>
    <t>Eq. Climatización Daikin, modelo TXC50C, tipo partido, pared mural, potencia térmica 5,1 kW.</t>
  </si>
  <si>
    <t>Eq. Climatización Daikin, modelo TXF25D/E, tipo partido, pared mural, potencia térmica 2,5 kW.</t>
  </si>
  <si>
    <t>Eq. Climatización Daikin, modelo TXF35D/E, tipo partido, pared mural, potencia térmica 3,3 kW.</t>
  </si>
  <si>
    <t>Eq. Climatización Daikin, modelo TXF42D/E, tipo partido, pared mural, potencia térmica 4,2 kW.</t>
  </si>
  <si>
    <t>SUMINISTRO E INSTALACIÓN DE JAULONES ANTIVANDÁLICOS</t>
  </si>
  <si>
    <t>Jaulón Antivandálico para Condensadora de equipo de climatización.</t>
  </si>
  <si>
    <t>TRAMITACIÓN DE DOCUMENTOS DE LEGALIZACIÓN DE INSTALACIONES</t>
  </si>
  <si>
    <t>Tramitación de la documentación necesaria para la obtención de los documentos de Legalización RITE de los equipos de climatización</t>
  </si>
  <si>
    <t>Tramitación de la documentación necesaria para la obtención de los documentos de Legalización RSIF de los equipos de climatización</t>
  </si>
  <si>
    <t>Legalización instalación eléctrica mediante MTD, de acuerdo a lo indicado en el REBT R.D. 842/2002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</si>
  <si>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</si>
  <si>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</si>
  <si>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</si>
  <si>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</si>
  <si>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</si>
  <si>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</si>
  <si>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</si>
  <si>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</si>
  <si>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</si>
  <si>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1.2.</t>
  </si>
  <si>
    <t>CAP2</t>
  </si>
  <si>
    <t>1.3.</t>
  </si>
  <si>
    <t>CAP3</t>
  </si>
  <si>
    <t>1.2.1</t>
  </si>
  <si>
    <t>1.1.1.</t>
  </si>
  <si>
    <t>1.3.1</t>
  </si>
  <si>
    <t>1.3.2</t>
  </si>
  <si>
    <t>1.3.3</t>
  </si>
  <si>
    <t>MEJORAS INST. CLIMATIZACIÓN ESTACIONES, DEPÓSITOS Y RECINTOS LOTE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</si>
</sst>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vertical="center"/>
    </xf>
    <xf numFmtId="0" fontId="2" fillId="2" borderId="0" xfId="0" applyFont="1" applyFill="1" applyAlignment="1">
      <alignment horizontal="left" vertical="center"/>
    </xf>
    <xf numFmtId="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49" fontId="4" fillId="4" borderId="8" xfId="0" applyNumberFormat="1" applyFont="1" applyFill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4" fontId="3" fillId="5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center"/>
    </xf>
    <xf numFmtId="10" fontId="3" fillId="0" borderId="4" xfId="0" quotePrefix="1" applyNumberFormat="1" applyFont="1" applyBorder="1" applyAlignment="1">
      <alignment vertical="center"/>
    </xf>
    <xf numFmtId="49" fontId="3" fillId="4" borderId="2" xfId="0" applyNumberFormat="1" applyFont="1" applyFill="1" applyBorder="1" applyAlignment="1">
      <alignment vertical="center"/>
    </xf>
    <xf numFmtId="4" fontId="3" fillId="5" borderId="2" xfId="0" applyNumberFormat="1" applyFont="1" applyFill="1" applyBorder="1" applyAlignment="1">
      <alignment vertical="center"/>
    </xf>
    <xf numFmtId="4" fontId="4" fillId="4" borderId="1" xfId="0" applyNumberFormat="1" applyFont="1" applyFill="1" applyBorder="1" applyAlignment="1">
      <alignment vertical="center"/>
    </xf>
    <xf numFmtId="10" fontId="3" fillId="3" borderId="4" xfId="0" quotePrefix="1" applyNumberFormat="1" applyFont="1" applyFill="1" applyBorder="1" applyAlignment="1" applyProtection="1">
      <alignment vertical="center"/>
      <protection locked="0"/>
    </xf>
    <xf numFmtId="49" fontId="4" fillId="4" borderId="5" xfId="0" applyNumberFormat="1" applyFont="1" applyFill="1" applyBorder="1" applyAlignment="1">
      <alignment vertical="center"/>
    </xf>
    <xf numFmtId="9" fontId="3" fillId="0" borderId="4" xfId="0" quotePrefix="1" applyNumberFormat="1" applyFont="1" applyBorder="1" applyAlignment="1">
      <alignment vertical="center"/>
    </xf>
    <xf numFmtId="4" fontId="4" fillId="4" borderId="5" xfId="0" applyNumberFormat="1" applyFont="1" applyFill="1" applyBorder="1" applyAlignment="1">
      <alignment vertical="center"/>
    </xf>
    <xf numFmtId="9" fontId="3" fillId="5" borderId="4" xfId="0" quotePrefix="1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9" fontId="0" fillId="0" borderId="0" xfId="0" applyNumberFormat="1" applyAlignment="1">
      <alignment vertical="center"/>
    </xf>
    <xf numFmtId="0" fontId="2" fillId="2" borderId="0" xfId="0" applyFont="1" applyFill="1" applyAlignment="1">
      <alignment vertical="center"/>
    </xf>
    <xf numFmtId="4" fontId="2" fillId="2" borderId="0" xfId="0" applyNumberFormat="1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5" fillId="4" borderId="0" xfId="0" applyNumberFormat="1" applyFont="1" applyFill="1" applyAlignment="1">
      <alignment vertical="center"/>
    </xf>
    <xf numFmtId="4" fontId="4" fillId="3" borderId="0" xfId="0" applyNumberFormat="1" applyFont="1" applyFill="1" applyAlignment="1">
      <alignment vertical="center"/>
    </xf>
    <xf numFmtId="4" fontId="4" fillId="4" borderId="0" xfId="0" applyNumberFormat="1" applyFont="1" applyFill="1" applyAlignment="1">
      <alignment vertical="center"/>
    </xf>
    <xf numFmtId="0" fontId="5" fillId="0" borderId="0" xfId="0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4" fontId="3" fillId="0" borderId="0" xfId="0" applyNumberFormat="1" applyFont="1"/>
    <xf numFmtId="4" fontId="3" fillId="3" borderId="0" xfId="0" applyNumberFormat="1" applyFont="1" applyFill="1" applyProtection="1">
      <protection locked="0"/>
    </xf>
    <xf numFmtId="49" fontId="4" fillId="0" borderId="0" xfId="0" applyNumberFormat="1" applyFont="1"/>
    <xf numFmtId="0" fontId="5" fillId="0" borderId="0" xfId="0" applyFont="1"/>
    <xf numFmtId="4" fontId="5" fillId="0" borderId="0" xfId="0" applyNumberFormat="1" applyFont="1"/>
    <xf numFmtId="4" fontId="5" fillId="4" borderId="0" xfId="0" applyNumberFormat="1" applyFont="1" applyFill="1"/>
    <xf numFmtId="4" fontId="4" fillId="3" borderId="0" xfId="0" applyNumberFormat="1" applyFont="1" applyFill="1"/>
    <xf numFmtId="4" fontId="4" fillId="4" borderId="0" xfId="0" applyNumberFormat="1" applyFont="1" applyFill="1"/>
    <xf numFmtId="4" fontId="4" fillId="0" borderId="0" xfId="0" applyNumberFormat="1" applyFont="1"/>
    <xf numFmtId="0" fontId="4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7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2" fillId="4" borderId="6" xfId="0" applyNumberFormat="1" applyFont="1" applyFill="1" applyBorder="1" applyAlignment="1">
      <alignment horizontal="left" vertical="center"/>
    </xf>
    <xf numFmtId="49" fontId="2" fillId="4" borderId="7" xfId="0" applyNumberFormat="1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B6862295-9066-48E7-B910-B7704FE4484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31"/>
  <sheetViews>
    <sheetView tabSelected="1" zoomScale="70" zoomScaleNormal="70" workbookViewId="0">
      <selection activeCell="E20" sqref="E20"/>
    </sheetView>
  </sheetViews>
  <sheetFormatPr baseColWidth="10" defaultColWidth="11.44140625" defaultRowHeight="14.4" x14ac:dyDescent="0.3"/>
  <cols>
    <col min="1" max="1" width="28.33203125" style="2" customWidth="1"/>
    <col min="2" max="2" width="12.109375" style="2" bestFit="1" customWidth="1"/>
    <col min="3" max="3" width="43.88671875" style="2" customWidth="1"/>
    <col min="4" max="4" width="18.6640625" style="2" customWidth="1"/>
    <col min="5" max="5" width="29.88671875" style="4" customWidth="1"/>
    <col min="6" max="6" width="18" style="4" bestFit="1" customWidth="1"/>
    <col min="7" max="7" width="22.5546875" style="5" customWidth="1"/>
    <col min="8" max="8" width="19.6640625" style="2" bestFit="1" customWidth="1"/>
    <col min="9" max="9" width="18.6640625" style="4" customWidth="1"/>
    <col min="10" max="10" width="13.88671875" style="2" bestFit="1" customWidth="1"/>
    <col min="11" max="11" width="15.109375" style="2" bestFit="1" customWidth="1"/>
    <col min="12" max="16384" width="11.44140625" style="2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3</v>
      </c>
    </row>
    <row r="3" spans="1:9" ht="15" customHeight="1" thickBot="1" x14ac:dyDescent="0.35">
      <c r="A3" s="46" t="s">
        <v>3</v>
      </c>
      <c r="B3" s="47"/>
      <c r="C3" s="48"/>
      <c r="D3" s="8">
        <f>SUM(G:G)</f>
        <v>129951.29000000001</v>
      </c>
      <c r="E3" s="46" t="s">
        <v>4</v>
      </c>
      <c r="F3" s="47"/>
      <c r="G3" s="48"/>
      <c r="H3" s="8">
        <f>SUM(I:I)</f>
        <v>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7797.08</v>
      </c>
      <c r="E4" s="13" t="s">
        <v>7</v>
      </c>
      <c r="F4" s="14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11695.62</v>
      </c>
      <c r="E5" s="13" t="s">
        <v>10</v>
      </c>
      <c r="F5" s="14"/>
      <c r="G5" s="11" t="s">
        <v>9</v>
      </c>
      <c r="H5" s="12">
        <f>ROUND($H$3*F5,2)</f>
        <v>0</v>
      </c>
    </row>
    <row r="6" spans="1:9" ht="15" thickBot="1" x14ac:dyDescent="0.35">
      <c r="A6" s="49" t="s">
        <v>11</v>
      </c>
      <c r="B6" s="50"/>
      <c r="C6" s="51"/>
      <c r="D6" s="12">
        <f>SUM(D3,D4,D5)</f>
        <v>149443.99</v>
      </c>
      <c r="E6" s="49" t="s">
        <v>12</v>
      </c>
      <c r="F6" s="50"/>
      <c r="G6" s="51"/>
      <c r="H6" s="12">
        <f>SUM(H3,H4,H5)</f>
        <v>0</v>
      </c>
    </row>
    <row r="7" spans="1:9" ht="15" thickBot="1" x14ac:dyDescent="0.35">
      <c r="A7" s="15" t="s">
        <v>13</v>
      </c>
      <c r="B7" s="16">
        <v>0.21</v>
      </c>
      <c r="C7" s="11" t="s">
        <v>14</v>
      </c>
      <c r="D7" s="12">
        <f>ROUND($D$6*B7,2)</f>
        <v>31383.24</v>
      </c>
      <c r="E7" s="17" t="s">
        <v>13</v>
      </c>
      <c r="F7" s="18">
        <f>B7</f>
        <v>0.21</v>
      </c>
      <c r="G7" s="11" t="s">
        <v>14</v>
      </c>
      <c r="H7" s="12">
        <f>ROUND($H$6*F7,2)</f>
        <v>0</v>
      </c>
    </row>
    <row r="8" spans="1:9" ht="15" thickBot="1" x14ac:dyDescent="0.35">
      <c r="A8" s="52" t="s">
        <v>15</v>
      </c>
      <c r="B8" s="53"/>
      <c r="C8" s="54"/>
      <c r="D8" s="19">
        <f>SUM(D6:D7)</f>
        <v>180827.22999999998</v>
      </c>
      <c r="E8" s="52" t="s">
        <v>16</v>
      </c>
      <c r="F8" s="53"/>
      <c r="G8" s="54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44" t="s">
        <v>17</v>
      </c>
      <c r="G10" s="45"/>
      <c r="H10" s="44" t="s">
        <v>18</v>
      </c>
      <c r="I10" s="45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s="29" customFormat="1" x14ac:dyDescent="0.3">
      <c r="A12" s="23">
        <v>1</v>
      </c>
      <c r="B12" s="24" t="s">
        <v>33</v>
      </c>
      <c r="C12" s="23" t="s">
        <v>74</v>
      </c>
      <c r="D12" s="24"/>
      <c r="E12" s="25"/>
      <c r="F12" s="25"/>
      <c r="G12" s="26"/>
      <c r="H12" s="27"/>
      <c r="I12" s="28"/>
    </row>
    <row r="13" spans="1:9" s="29" customFormat="1" x14ac:dyDescent="0.3">
      <c r="A13" s="23" t="s">
        <v>28</v>
      </c>
      <c r="B13" s="23" t="s">
        <v>36</v>
      </c>
      <c r="C13" s="36" t="s">
        <v>37</v>
      </c>
      <c r="D13" s="37"/>
      <c r="E13" s="38"/>
      <c r="F13" s="38"/>
      <c r="G13" s="39"/>
      <c r="H13" s="40"/>
      <c r="I13" s="41"/>
    </row>
    <row r="14" spans="1:9" x14ac:dyDescent="0.3">
      <c r="A14" s="30"/>
      <c r="B14" s="2" t="s">
        <v>70</v>
      </c>
      <c r="C14" s="31" t="s">
        <v>38</v>
      </c>
      <c r="D14" s="31" t="s">
        <v>32</v>
      </c>
      <c r="E14" s="34">
        <v>1</v>
      </c>
      <c r="F14" s="34">
        <v>14362.54</v>
      </c>
      <c r="G14" s="32">
        <f>ROUND(E14*F14,2)</f>
        <v>14362.54</v>
      </c>
      <c r="H14" s="35"/>
      <c r="I14" s="33">
        <f>ROUND(E14*H14,2)</f>
        <v>0</v>
      </c>
    </row>
    <row r="15" spans="1:9" x14ac:dyDescent="0.3">
      <c r="A15" s="30"/>
      <c r="B15" s="2" t="s">
        <v>34</v>
      </c>
      <c r="C15" s="31" t="s">
        <v>39</v>
      </c>
      <c r="D15" s="31" t="s">
        <v>32</v>
      </c>
      <c r="E15" s="34">
        <v>1</v>
      </c>
      <c r="F15" s="34">
        <v>18886.349999999999</v>
      </c>
      <c r="G15" s="32">
        <f t="shared" ref="G15:G31" si="0">ROUND(E15*F15,2)</f>
        <v>18886.349999999999</v>
      </c>
      <c r="H15" s="35"/>
      <c r="I15" s="33">
        <f>ROUND(E15*H15,2)</f>
        <v>0</v>
      </c>
    </row>
    <row r="16" spans="1:9" x14ac:dyDescent="0.3">
      <c r="A16" s="30"/>
      <c r="B16" s="2" t="s">
        <v>35</v>
      </c>
      <c r="C16" s="31" t="s">
        <v>40</v>
      </c>
      <c r="D16" s="31" t="s">
        <v>32</v>
      </c>
      <c r="E16" s="34">
        <v>2</v>
      </c>
      <c r="F16" s="34">
        <v>3216.1</v>
      </c>
      <c r="G16" s="32">
        <f t="shared" si="0"/>
        <v>6432.2</v>
      </c>
      <c r="H16" s="35"/>
      <c r="I16" s="33">
        <f t="shared" ref="I16:I31" si="1">ROUND(E16*H16,2)</f>
        <v>0</v>
      </c>
    </row>
    <row r="17" spans="1:9" x14ac:dyDescent="0.3">
      <c r="B17" s="2" t="s">
        <v>56</v>
      </c>
      <c r="C17" s="31" t="s">
        <v>41</v>
      </c>
      <c r="D17" s="31" t="s">
        <v>32</v>
      </c>
      <c r="E17" s="34">
        <v>1</v>
      </c>
      <c r="F17" s="34">
        <v>12214.47</v>
      </c>
      <c r="G17" s="32">
        <f t="shared" si="0"/>
        <v>12214.47</v>
      </c>
      <c r="H17" s="35"/>
      <c r="I17" s="33">
        <f t="shared" si="1"/>
        <v>0</v>
      </c>
    </row>
    <row r="18" spans="1:9" x14ac:dyDescent="0.3">
      <c r="B18" s="2" t="s">
        <v>57</v>
      </c>
      <c r="C18" s="31" t="s">
        <v>42</v>
      </c>
      <c r="D18" s="31" t="s">
        <v>32</v>
      </c>
      <c r="E18" s="34">
        <v>1</v>
      </c>
      <c r="F18" s="34">
        <v>3043.22</v>
      </c>
      <c r="G18" s="32">
        <f t="shared" si="0"/>
        <v>3043.22</v>
      </c>
      <c r="H18" s="35"/>
      <c r="I18" s="33">
        <f t="shared" si="1"/>
        <v>0</v>
      </c>
    </row>
    <row r="19" spans="1:9" x14ac:dyDescent="0.3">
      <c r="B19" s="2" t="s">
        <v>58</v>
      </c>
      <c r="C19" s="31" t="s">
        <v>43</v>
      </c>
      <c r="D19" s="31" t="s">
        <v>32</v>
      </c>
      <c r="E19" s="34">
        <v>1</v>
      </c>
      <c r="F19" s="34">
        <v>4006.6</v>
      </c>
      <c r="G19" s="32">
        <f>ROUND(E19*F19,2)</f>
        <v>4006.6</v>
      </c>
      <c r="H19" s="35"/>
      <c r="I19" s="33">
        <f t="shared" si="1"/>
        <v>0</v>
      </c>
    </row>
    <row r="20" spans="1:9" x14ac:dyDescent="0.3">
      <c r="B20" s="2" t="s">
        <v>59</v>
      </c>
      <c r="C20" s="31" t="s">
        <v>44</v>
      </c>
      <c r="D20" s="31" t="s">
        <v>32</v>
      </c>
      <c r="E20" s="34">
        <v>1</v>
      </c>
      <c r="F20" s="34">
        <v>6127.32</v>
      </c>
      <c r="G20" s="32">
        <f t="shared" si="0"/>
        <v>6127.32</v>
      </c>
      <c r="H20" s="35"/>
      <c r="I20" s="33">
        <f>ROUND(E20*H20,2)</f>
        <v>0</v>
      </c>
    </row>
    <row r="21" spans="1:9" x14ac:dyDescent="0.3">
      <c r="B21" s="2" t="s">
        <v>60</v>
      </c>
      <c r="C21" s="31" t="s">
        <v>45</v>
      </c>
      <c r="D21" s="31" t="s">
        <v>32</v>
      </c>
      <c r="E21" s="34">
        <v>1</v>
      </c>
      <c r="F21" s="34">
        <v>19078.439999999999</v>
      </c>
      <c r="G21" s="32">
        <f t="shared" si="0"/>
        <v>19078.439999999999</v>
      </c>
      <c r="H21" s="35"/>
      <c r="I21" s="33">
        <f>ROUND(E21*H21,2)</f>
        <v>0</v>
      </c>
    </row>
    <row r="22" spans="1:9" x14ac:dyDescent="0.3">
      <c r="B22" s="2" t="s">
        <v>61</v>
      </c>
      <c r="C22" s="31" t="s">
        <v>46</v>
      </c>
      <c r="D22" s="31" t="s">
        <v>32</v>
      </c>
      <c r="E22" s="34">
        <v>2</v>
      </c>
      <c r="F22" s="34">
        <v>2601.1799999999998</v>
      </c>
      <c r="G22" s="32">
        <f t="shared" si="0"/>
        <v>5202.3599999999997</v>
      </c>
      <c r="H22" s="35"/>
      <c r="I22" s="33">
        <f t="shared" si="1"/>
        <v>0</v>
      </c>
    </row>
    <row r="23" spans="1:9" x14ac:dyDescent="0.3">
      <c r="B23" s="2" t="s">
        <v>62</v>
      </c>
      <c r="C23" s="31" t="s">
        <v>47</v>
      </c>
      <c r="D23" s="31" t="s">
        <v>32</v>
      </c>
      <c r="E23" s="34">
        <v>2</v>
      </c>
      <c r="F23" s="34">
        <v>1573.64</v>
      </c>
      <c r="G23" s="32">
        <f t="shared" si="0"/>
        <v>3147.28</v>
      </c>
      <c r="H23" s="35"/>
      <c r="I23" s="33">
        <f t="shared" si="1"/>
        <v>0</v>
      </c>
    </row>
    <row r="24" spans="1:9" x14ac:dyDescent="0.3">
      <c r="B24" s="2" t="s">
        <v>63</v>
      </c>
      <c r="C24" s="31" t="s">
        <v>48</v>
      </c>
      <c r="D24" s="31" t="s">
        <v>32</v>
      </c>
      <c r="E24" s="34">
        <v>10</v>
      </c>
      <c r="F24" s="34">
        <v>1662.06</v>
      </c>
      <c r="G24" s="32">
        <f>ROUND(E24*F24,2)</f>
        <v>16620.599999999999</v>
      </c>
      <c r="H24" s="35"/>
      <c r="I24" s="33">
        <f t="shared" si="1"/>
        <v>0</v>
      </c>
    </row>
    <row r="25" spans="1:9" x14ac:dyDescent="0.3">
      <c r="B25" s="2" t="s">
        <v>64</v>
      </c>
      <c r="C25" s="31" t="s">
        <v>49</v>
      </c>
      <c r="D25" s="31" t="s">
        <v>32</v>
      </c>
      <c r="E25" s="34">
        <v>1</v>
      </c>
      <c r="F25" s="34">
        <v>2057.71</v>
      </c>
      <c r="G25" s="32">
        <f t="shared" si="0"/>
        <v>2057.71</v>
      </c>
      <c r="H25" s="35"/>
      <c r="I25" s="33">
        <f t="shared" si="1"/>
        <v>0</v>
      </c>
    </row>
    <row r="26" spans="1:9" s="43" customFormat="1" x14ac:dyDescent="0.3">
      <c r="A26" s="43" t="s">
        <v>65</v>
      </c>
      <c r="B26" s="43" t="s">
        <v>66</v>
      </c>
      <c r="C26" s="36" t="s">
        <v>50</v>
      </c>
      <c r="D26" s="36"/>
      <c r="E26" s="42"/>
      <c r="F26" s="42"/>
      <c r="G26" s="41"/>
      <c r="H26" s="40"/>
      <c r="I26" s="41">
        <f>ROUND(E26*H26,2)</f>
        <v>0</v>
      </c>
    </row>
    <row r="27" spans="1:9" x14ac:dyDescent="0.3">
      <c r="B27" s="2" t="s">
        <v>69</v>
      </c>
      <c r="C27" s="31" t="s">
        <v>51</v>
      </c>
      <c r="D27" s="31" t="s">
        <v>32</v>
      </c>
      <c r="E27" s="34">
        <v>6</v>
      </c>
      <c r="F27" s="34">
        <v>547.82000000000005</v>
      </c>
      <c r="G27" s="32">
        <f t="shared" si="0"/>
        <v>3286.92</v>
      </c>
      <c r="H27" s="35"/>
      <c r="I27" s="33">
        <f t="shared" si="1"/>
        <v>0</v>
      </c>
    </row>
    <row r="28" spans="1:9" s="29" customFormat="1" x14ac:dyDescent="0.3">
      <c r="A28" s="43" t="s">
        <v>67</v>
      </c>
      <c r="B28" s="43" t="s">
        <v>68</v>
      </c>
      <c r="C28" s="36" t="s">
        <v>52</v>
      </c>
      <c r="D28" s="36"/>
      <c r="E28" s="42"/>
      <c r="F28" s="42"/>
      <c r="G28" s="39"/>
      <c r="H28" s="40"/>
      <c r="I28" s="41">
        <f t="shared" si="1"/>
        <v>0</v>
      </c>
    </row>
    <row r="29" spans="1:9" x14ac:dyDescent="0.3">
      <c r="B29" s="2" t="s">
        <v>71</v>
      </c>
      <c r="C29" s="31" t="s">
        <v>53</v>
      </c>
      <c r="D29" s="31" t="s">
        <v>32</v>
      </c>
      <c r="E29" s="34">
        <v>22</v>
      </c>
      <c r="F29" s="34">
        <v>206.96</v>
      </c>
      <c r="G29" s="32">
        <f t="shared" si="0"/>
        <v>4553.12</v>
      </c>
      <c r="H29" s="35"/>
      <c r="I29" s="33">
        <f t="shared" si="1"/>
        <v>0</v>
      </c>
    </row>
    <row r="30" spans="1:9" x14ac:dyDescent="0.3">
      <c r="B30" s="2" t="s">
        <v>72</v>
      </c>
      <c r="C30" s="31" t="s">
        <v>54</v>
      </c>
      <c r="D30" s="31" t="s">
        <v>32</v>
      </c>
      <c r="E30" s="34">
        <v>2</v>
      </c>
      <c r="F30" s="34">
        <v>206.96</v>
      </c>
      <c r="G30" s="32">
        <f t="shared" si="0"/>
        <v>413.92</v>
      </c>
      <c r="H30" s="35"/>
      <c r="I30" s="33">
        <f>ROUND(E30*H30,2)</f>
        <v>0</v>
      </c>
    </row>
    <row r="31" spans="1:9" x14ac:dyDescent="0.3">
      <c r="B31" s="2" t="s">
        <v>73</v>
      </c>
      <c r="C31" s="31" t="s">
        <v>55</v>
      </c>
      <c r="D31" s="31" t="s">
        <v>32</v>
      </c>
      <c r="E31" s="34">
        <v>24</v>
      </c>
      <c r="F31" s="34">
        <v>438.26</v>
      </c>
      <c r="G31" s="32">
        <f t="shared" si="0"/>
        <v>10518.24</v>
      </c>
      <c r="H31" s="35"/>
      <c r="I31" s="33">
        <f t="shared" si="1"/>
        <v>0</v>
      </c>
    </row>
  </sheetData>
  <sheetProtection algorithmName="SHA-512" hashValue="lOOak6X5mm9MDTrZx+KGYgYMkZkp6HFPYRyaXJ3u7uqDy5mfUgUuU1OlJIE+hoGKOre6tSFs0QnfAl7Qh5uwkg==" saltValue="xTWC8JNMNFRk4tsOAqr3N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29</v>
      </c>
    </row>
    <row r="2" spans="2:2" ht="15" thickBot="1" x14ac:dyDescent="0.35">
      <c r="B2" s="1" t="s">
        <v>30</v>
      </c>
    </row>
    <row r="3" spans="2:2" ht="15" thickBot="1" x14ac:dyDescent="0.35">
      <c r="B3" s="1" t="s">
        <v>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2024-10-04T12:31:55Z</dcterms:created>
  <dcterms:modified xsi:type="dcterms:W3CDTF">2024-10-08T05:55:48Z</dcterms:modified>
  <cp:category/>
  <cp:contentStatus/>
</cp:coreProperties>
</file>