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1A0D94BE-4AD3-4433-B8D2-835F12B44456}" xr6:coauthVersionLast="47" xr6:coauthVersionMax="47" xr10:uidLastSave="{00000000-0000-0000-0000-000000000000}"/>
  <bookViews>
    <workbookView xWindow="-84" yWindow="-1306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I25" i="1"/>
  <c r="I23" i="1"/>
  <c r="I29" i="1"/>
  <c r="I30" i="1"/>
  <c r="I31" i="1"/>
  <c r="G31" i="1"/>
  <c r="G29" i="1"/>
  <c r="G27" i="1"/>
  <c r="G30" i="1"/>
  <c r="G25" i="1"/>
  <c r="G15" i="1"/>
  <c r="I17" i="1"/>
  <c r="I14" i="1"/>
  <c r="I15" i="1"/>
  <c r="I16" i="1"/>
  <c r="I18" i="1"/>
  <c r="I19" i="1"/>
  <c r="I20" i="1"/>
  <c r="I21" i="1"/>
  <c r="I22" i="1"/>
  <c r="G16" i="1"/>
  <c r="G17" i="1"/>
  <c r="G18" i="1"/>
  <c r="G19" i="1"/>
  <c r="G20" i="1"/>
  <c r="G21" i="1"/>
  <c r="G22" i="1"/>
  <c r="G23" i="1"/>
  <c r="G14" i="1"/>
  <c r="F7" i="1" l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<sst xmlns="http://schemas.openxmlformats.org/spreadsheetml/2006/main" count="95" uniqueCount="76">
  <si>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</si>
  <si>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</si>
  <si>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</si>
  <si>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</si>
  <si>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</si>
  <si>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</si>
  <si>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</si>
  <si>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</si>
  <si>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</si>
  <si>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</si>
  <si>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</si>
  <si>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</si>
  <si>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</si>
  <si>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</si>
  <si>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</si>
  <si>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</si>
  <si>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</si>
  <si>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</si>
  <si>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</si>
  <si>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</si>
  <si>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</si>
  <si>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</si>
  <si>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</si>
  <si>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</si>
  <si>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</si>
  <si>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</si>
  <si>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</si>
  <si>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</si>
  <si>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1.1</t>
  </si>
  <si>
    <t>1.2</t>
  </si>
  <si>
    <t>Campos a rellenar por Metro</t>
  </si>
  <si>
    <t>Campos a rellenar por el ofertante</t>
  </si>
  <si>
    <t>Campos calculados</t>
  </si>
  <si>
    <t>SUMINISTRO E INSTALACIÓN EQUIPOS CLIMATIZACIÓN</t>
  </si>
  <si>
    <t>ud</t>
  </si>
  <si>
    <t>1.3</t>
  </si>
  <si>
    <t>1.4</t>
  </si>
  <si>
    <t>Eq. Climatización Daikin, modelo BASG125A, tipo partido, unidad interior conductos, potencia térmica 12,1 kW</t>
  </si>
  <si>
    <t>Eq. Climatización Daikin, modelo DXM25F, tipo partido, unidad interior conductos, potencia térmica 2,4 kW</t>
  </si>
  <si>
    <t>Eq. Climatización Daikin, modelo FAS35A, tipo partido, unidad interior cassette 4 vías, potencia térmica 3,4 kW</t>
  </si>
  <si>
    <t>Eq. Climatización Daikin, modelo FAS50A, tipo partido, unidad interior cassette 4 vías, potencia térmica 5 kW</t>
  </si>
  <si>
    <t>Eq. Climatización Daikin, modelo TXC50C, tipo partido, unidad interior pared mural, potencia térmica 5,1 kW</t>
  </si>
  <si>
    <t>Eq. Climatización Daikin, modelo TXC60C, tipo partido, unidad interior pared mural, potencia térmica 6,23 kW</t>
  </si>
  <si>
    <t>Eq. Climatización Daikin, modelo TXF25D/E, tipo partido, unidad interior pared mural, potencia térmica 2,5 kW</t>
  </si>
  <si>
    <t>Eq. Climatización Daikin, modelo TXF35D/E, tipo partido, unidad interior pared mural, potencia térmica 3,3 kW</t>
  </si>
  <si>
    <t>Eq. Climatización Daikin, modelo TXF42D/E, tipo partido, unidad interior pared mural, potencia térmica 4,2 kW</t>
  </si>
  <si>
    <t>Eq. Climatización Daikin, modelo TXC71C, tipo partido, unidad interior pared mural, potencia térmica 7,1 kW</t>
  </si>
  <si>
    <t>SUMINISTRO EQUIPOS CLIMATIZACIÓN</t>
  </si>
  <si>
    <t>SUMINISTRO E INSTALACIÓN DE JAULONES ANTIVANDÁLICOS</t>
  </si>
  <si>
    <t>TRAMITACIÓN DE DOCUMENTOS DE LEGALIZACIÓN DE INSTALACIONES</t>
  </si>
  <si>
    <t>Jaulón Antivandálico para Condensadora de equipo de climatización.</t>
  </si>
  <si>
    <t>Tramitación de la documentación necesaria para la obtención de los documentos de Legalización RITE de los equipos de climatización</t>
  </si>
  <si>
    <t>Tramitación de la documentación necesaria para la obtención de los documentos de Legalización RSIF de los equipos de climatización</t>
  </si>
  <si>
    <t>Legalización instalación eléctrica mediante MTD de acuerdo a lo indicado en el REBT R.D. 842/2002</t>
  </si>
  <si>
    <t>TITULO</t>
  </si>
  <si>
    <t>1.</t>
  </si>
  <si>
    <t>MEJORAS INST. CLIMATIZACIÓN ESTACIONES, DEPÓSITOS Y RECINTOS LOTE 2</t>
  </si>
  <si>
    <t>CAP2</t>
  </si>
  <si>
    <t>CAP1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</si>
  <si>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</si>
  <si>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</si>
  <si>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</si>
  <si>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</si>
  <si>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</si>
  <si>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</si>
  <si>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</si>
  <si>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</si>
  <si>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</si>
  <si>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</si>
  <si>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1.2.1</t>
  </si>
  <si>
    <t>1.4.1</t>
  </si>
  <si>
    <t>13.1</t>
  </si>
  <si>
    <t>CAP3</t>
  </si>
  <si>
    <t>CAP4</t>
  </si>
  <si>
    <t>1.4.2</t>
  </si>
  <si>
    <t>1.4.3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</si>
</sst>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3" fillId="4" borderId="0" xfId="0" applyNumberFormat="1" applyFont="1" applyFill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2" fontId="3" fillId="0" borderId="0" xfId="0" applyNumberFormat="1" applyFont="1"/>
    <xf numFmtId="4" fontId="3" fillId="0" borderId="0" xfId="0" applyNumberFormat="1" applyFont="1"/>
    <xf numFmtId="0" fontId="5" fillId="0" borderId="0" xfId="0" applyFont="1"/>
    <xf numFmtId="49" fontId="4" fillId="0" borderId="0" xfId="0" applyNumberFormat="1" applyFont="1"/>
    <xf numFmtId="4" fontId="5" fillId="0" borderId="0" xfId="0" applyNumberFormat="1" applyFont="1"/>
    <xf numFmtId="4" fontId="5" fillId="4" borderId="0" xfId="0" applyNumberFormat="1" applyFont="1" applyFill="1"/>
    <xf numFmtId="4" fontId="4" fillId="3" borderId="0" xfId="0" applyNumberFormat="1" applyFont="1" applyFill="1"/>
    <xf numFmtId="4" fontId="4" fillId="4" borderId="0" xfId="0" applyNumberFormat="1" applyFont="1" applyFill="1"/>
    <xf numFmtId="49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31"/>
  <sheetViews>
    <sheetView tabSelected="1" zoomScale="70" zoomScaleNormal="70" workbookViewId="0">
      <selection activeCell="K10" sqref="K10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5" customWidth="1"/>
    <col min="4" max="4" width="18.6640625" customWidth="1"/>
    <col min="5" max="5" width="27.6640625" style="6" customWidth="1"/>
    <col min="6" max="6" width="18" style="6" bestFit="1" customWidth="1"/>
    <col min="7" max="7" width="22.5546875" style="7" customWidth="1"/>
    <col min="8" max="8" width="19.6640625" bestFit="1" customWidth="1"/>
    <col min="9" max="9" width="18.6640625" style="6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5" t="s">
        <v>0</v>
      </c>
      <c r="H1" s="5" t="s">
        <v>1</v>
      </c>
    </row>
    <row r="2" spans="1:9" ht="15" thickBot="1" x14ac:dyDescent="0.35">
      <c r="A2" s="8" t="s">
        <v>2</v>
      </c>
      <c r="B2" s="9">
        <v>2</v>
      </c>
    </row>
    <row r="3" spans="1:9" ht="15" customHeight="1" thickBot="1" x14ac:dyDescent="0.35">
      <c r="A3" s="39" t="s">
        <v>3</v>
      </c>
      <c r="B3" s="40"/>
      <c r="C3" s="41"/>
      <c r="D3" s="10">
        <f>SUM(G:G)</f>
        <v>195925.47</v>
      </c>
      <c r="E3" s="39" t="s">
        <v>4</v>
      </c>
      <c r="F3" s="40"/>
      <c r="G3" s="41"/>
      <c r="H3" s="10">
        <f>SUM(I:I)</f>
        <v>0</v>
      </c>
    </row>
    <row r="4" spans="1:9" ht="15" customHeight="1" thickBot="1" x14ac:dyDescent="0.35">
      <c r="A4" s="11" t="s">
        <v>5</v>
      </c>
      <c r="B4" s="12">
        <v>0.06</v>
      </c>
      <c r="C4" s="13" t="s">
        <v>6</v>
      </c>
      <c r="D4" s="14">
        <f>ROUND($D$3*B4,2)</f>
        <v>11755.53</v>
      </c>
      <c r="E4" s="15" t="s">
        <v>7</v>
      </c>
      <c r="F4" s="2"/>
      <c r="G4" s="13" t="s">
        <v>6</v>
      </c>
      <c r="H4" s="14">
        <f>ROUND($H$3*F4,2)</f>
        <v>0</v>
      </c>
    </row>
    <row r="5" spans="1:9" ht="15" thickBot="1" x14ac:dyDescent="0.35">
      <c r="A5" s="11" t="s">
        <v>8</v>
      </c>
      <c r="B5" s="12">
        <v>0.09</v>
      </c>
      <c r="C5" s="13" t="s">
        <v>9</v>
      </c>
      <c r="D5" s="14">
        <f>ROUND($D$3*B5,2)</f>
        <v>17633.29</v>
      </c>
      <c r="E5" s="15" t="s">
        <v>10</v>
      </c>
      <c r="F5" s="2"/>
      <c r="G5" s="13" t="s">
        <v>9</v>
      </c>
      <c r="H5" s="14">
        <f>ROUND($H$3*F5,2)</f>
        <v>0</v>
      </c>
    </row>
    <row r="6" spans="1:9" ht="15" thickBot="1" x14ac:dyDescent="0.35">
      <c r="A6" s="42" t="s">
        <v>11</v>
      </c>
      <c r="B6" s="43"/>
      <c r="C6" s="44"/>
      <c r="D6" s="14">
        <f>SUM(D3,D4,D5)</f>
        <v>225314.29</v>
      </c>
      <c r="E6" s="42" t="s">
        <v>12</v>
      </c>
      <c r="F6" s="43"/>
      <c r="G6" s="44"/>
      <c r="H6" s="14">
        <f>SUM(H3,H4,H5)</f>
        <v>0</v>
      </c>
    </row>
    <row r="7" spans="1:9" ht="15" thickBot="1" x14ac:dyDescent="0.35">
      <c r="A7" s="16" t="s">
        <v>13</v>
      </c>
      <c r="B7" s="17">
        <v>0.21</v>
      </c>
      <c r="C7" s="13" t="s">
        <v>14</v>
      </c>
      <c r="D7" s="14">
        <f>ROUND($D$6*B7,2)</f>
        <v>47316</v>
      </c>
      <c r="E7" s="18" t="s">
        <v>13</v>
      </c>
      <c r="F7" s="19">
        <f>B7</f>
        <v>0.21</v>
      </c>
      <c r="G7" s="13" t="s">
        <v>14</v>
      </c>
      <c r="H7" s="14">
        <f>ROUND($H$6*F7,2)</f>
        <v>0</v>
      </c>
    </row>
    <row r="8" spans="1:9" ht="15" thickBot="1" x14ac:dyDescent="0.35">
      <c r="A8" s="45" t="s">
        <v>15</v>
      </c>
      <c r="B8" s="46"/>
      <c r="C8" s="47"/>
      <c r="D8" s="20">
        <f>SUM(D6:D7)</f>
        <v>272630.29000000004</v>
      </c>
      <c r="E8" s="45" t="s">
        <v>16</v>
      </c>
      <c r="F8" s="46"/>
      <c r="G8" s="47"/>
      <c r="H8" s="20">
        <f>SUM(H6:H7)</f>
        <v>0</v>
      </c>
    </row>
    <row r="9" spans="1:9" ht="15" thickBot="1" x14ac:dyDescent="0.35"/>
    <row r="10" spans="1:9" ht="15" thickBot="1" x14ac:dyDescent="0.35">
      <c r="A10" s="21"/>
      <c r="F10" s="37" t="s">
        <v>17</v>
      </c>
      <c r="G10" s="38"/>
      <c r="H10" s="37" t="s">
        <v>18</v>
      </c>
      <c r="I10" s="38"/>
    </row>
    <row r="11" spans="1:9" x14ac:dyDescent="0.3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9" s="29" customFormat="1" x14ac:dyDescent="0.3">
      <c r="A12" s="29" t="s">
        <v>55</v>
      </c>
      <c r="B12" s="29" t="s">
        <v>54</v>
      </c>
      <c r="C12" s="35" t="s">
        <v>56</v>
      </c>
      <c r="E12" s="31"/>
      <c r="F12" s="31"/>
      <c r="G12" s="32"/>
      <c r="H12" s="33"/>
      <c r="I12" s="34"/>
    </row>
    <row r="13" spans="1:9" s="29" customFormat="1" x14ac:dyDescent="0.3">
      <c r="A13" s="30" t="s">
        <v>28</v>
      </c>
      <c r="B13" s="29" t="s">
        <v>58</v>
      </c>
      <c r="C13" s="29" t="s">
        <v>33</v>
      </c>
      <c r="E13" s="31"/>
      <c r="F13" s="31"/>
      <c r="G13" s="32"/>
      <c r="H13" s="33"/>
      <c r="I13" s="34"/>
    </row>
    <row r="14" spans="1:9" ht="17.25" customHeight="1" x14ac:dyDescent="0.3">
      <c r="A14" s="24"/>
      <c r="B14" s="36" t="s">
        <v>59</v>
      </c>
      <c r="C14" t="s">
        <v>37</v>
      </c>
      <c r="D14" s="1" t="s">
        <v>34</v>
      </c>
      <c r="E14" s="27">
        <v>1</v>
      </c>
      <c r="F14" s="28">
        <v>7191.89</v>
      </c>
      <c r="G14" s="25">
        <f>ROUND(E14*F14,2)</f>
        <v>7191.89</v>
      </c>
      <c r="H14" s="3"/>
      <c r="I14" s="4">
        <f>ROUND(E14*H14,2)</f>
        <v>0</v>
      </c>
    </row>
    <row r="15" spans="1:9" ht="17.25" customHeight="1" x14ac:dyDescent="0.3">
      <c r="A15" s="24"/>
      <c r="B15" s="36" t="s">
        <v>60</v>
      </c>
      <c r="C15" t="s">
        <v>38</v>
      </c>
      <c r="D15" s="1" t="s">
        <v>34</v>
      </c>
      <c r="E15" s="27">
        <v>1</v>
      </c>
      <c r="F15" s="28">
        <v>3462.27</v>
      </c>
      <c r="G15" s="25">
        <f>ROUND(E15*F15,2)</f>
        <v>3462.27</v>
      </c>
      <c r="H15" s="3"/>
      <c r="I15" s="4">
        <f t="shared" ref="I15:I22" si="0">ROUND(E15*H15,2)</f>
        <v>0</v>
      </c>
    </row>
    <row r="16" spans="1:9" ht="17.25" customHeight="1" x14ac:dyDescent="0.3">
      <c r="A16" s="24"/>
      <c r="B16" s="36" t="s">
        <v>61</v>
      </c>
      <c r="C16" t="s">
        <v>39</v>
      </c>
      <c r="D16" s="1" t="s">
        <v>34</v>
      </c>
      <c r="E16" s="27">
        <v>6</v>
      </c>
      <c r="F16" s="28">
        <v>3195.27</v>
      </c>
      <c r="G16" s="25">
        <f t="shared" ref="G16:G23" si="1">ROUND(E16*F16,2)</f>
        <v>19171.62</v>
      </c>
      <c r="H16" s="3"/>
      <c r="I16" s="4">
        <f t="shared" si="0"/>
        <v>0</v>
      </c>
    </row>
    <row r="17" spans="1:9" ht="17.25" customHeight="1" x14ac:dyDescent="0.3">
      <c r="A17" s="24"/>
      <c r="B17" s="36" t="s">
        <v>62</v>
      </c>
      <c r="C17" t="s">
        <v>40</v>
      </c>
      <c r="D17" s="1" t="s">
        <v>34</v>
      </c>
      <c r="E17" s="27">
        <v>2</v>
      </c>
      <c r="F17" s="28">
        <v>4006.58</v>
      </c>
      <c r="G17" s="25">
        <f t="shared" si="1"/>
        <v>8013.16</v>
      </c>
      <c r="H17" s="3"/>
      <c r="I17" s="4">
        <f>ROUND(E17*H17,2)</f>
        <v>0</v>
      </c>
    </row>
    <row r="18" spans="1:9" ht="17.25" customHeight="1" x14ac:dyDescent="0.3">
      <c r="A18" s="24"/>
      <c r="B18" s="36" t="s">
        <v>63</v>
      </c>
      <c r="C18" t="s">
        <v>41</v>
      </c>
      <c r="D18" s="1" t="s">
        <v>34</v>
      </c>
      <c r="E18" s="27">
        <v>15</v>
      </c>
      <c r="F18" s="28">
        <v>2601.1799999999998</v>
      </c>
      <c r="G18" s="25">
        <f t="shared" si="1"/>
        <v>39017.699999999997</v>
      </c>
      <c r="H18" s="3"/>
      <c r="I18" s="4">
        <f t="shared" si="0"/>
        <v>0</v>
      </c>
    </row>
    <row r="19" spans="1:9" ht="17.25" customHeight="1" x14ac:dyDescent="0.3">
      <c r="A19" s="24"/>
      <c r="B19" s="36" t="s">
        <v>64</v>
      </c>
      <c r="C19" t="s">
        <v>42</v>
      </c>
      <c r="D19" s="1" t="s">
        <v>34</v>
      </c>
      <c r="E19" s="27">
        <v>7</v>
      </c>
      <c r="F19" s="28">
        <v>3073.84</v>
      </c>
      <c r="G19" s="25">
        <f t="shared" si="1"/>
        <v>21516.880000000001</v>
      </c>
      <c r="H19" s="3"/>
      <c r="I19" s="4">
        <f t="shared" si="0"/>
        <v>0</v>
      </c>
    </row>
    <row r="20" spans="1:9" ht="17.25" customHeight="1" x14ac:dyDescent="0.3">
      <c r="A20" s="24"/>
      <c r="B20" s="36" t="s">
        <v>65</v>
      </c>
      <c r="C20" t="s">
        <v>46</v>
      </c>
      <c r="D20" s="1" t="s">
        <v>34</v>
      </c>
      <c r="E20" s="27">
        <v>2</v>
      </c>
      <c r="F20" s="28">
        <v>3353.41</v>
      </c>
      <c r="G20" s="25">
        <f t="shared" si="1"/>
        <v>6706.82</v>
      </c>
      <c r="H20" s="3"/>
      <c r="I20" s="4">
        <f t="shared" si="0"/>
        <v>0</v>
      </c>
    </row>
    <row r="21" spans="1:9" ht="17.25" customHeight="1" x14ac:dyDescent="0.3">
      <c r="A21" s="24"/>
      <c r="B21" s="36" t="s">
        <v>66</v>
      </c>
      <c r="C21" t="s">
        <v>43</v>
      </c>
      <c r="D21" s="1" t="s">
        <v>34</v>
      </c>
      <c r="E21" s="27">
        <v>6</v>
      </c>
      <c r="F21" s="28">
        <v>1573.62</v>
      </c>
      <c r="G21" s="25">
        <f t="shared" si="1"/>
        <v>9441.7199999999993</v>
      </c>
      <c r="H21" s="3"/>
      <c r="I21" s="4">
        <f t="shared" si="0"/>
        <v>0</v>
      </c>
    </row>
    <row r="22" spans="1:9" ht="17.25" customHeight="1" x14ac:dyDescent="0.3">
      <c r="A22" s="24"/>
      <c r="B22" s="36" t="s">
        <v>67</v>
      </c>
      <c r="C22" t="s">
        <v>44</v>
      </c>
      <c r="D22" s="1" t="s">
        <v>34</v>
      </c>
      <c r="E22" s="27">
        <v>11</v>
      </c>
      <c r="F22" s="28">
        <v>1662.04</v>
      </c>
      <c r="G22" s="25">
        <f t="shared" si="1"/>
        <v>18282.439999999999</v>
      </c>
      <c r="H22" s="3"/>
      <c r="I22" s="4">
        <f t="shared" si="0"/>
        <v>0</v>
      </c>
    </row>
    <row r="23" spans="1:9" ht="17.25" customHeight="1" x14ac:dyDescent="0.3">
      <c r="A23" s="24"/>
      <c r="B23" s="36" t="s">
        <v>68</v>
      </c>
      <c r="C23" t="s">
        <v>45</v>
      </c>
      <c r="D23" s="1" t="s">
        <v>34</v>
      </c>
      <c r="E23" s="27">
        <v>5</v>
      </c>
      <c r="F23" s="28">
        <v>2057.69</v>
      </c>
      <c r="G23" s="25">
        <f t="shared" si="1"/>
        <v>10288.450000000001</v>
      </c>
      <c r="H23" s="3"/>
      <c r="I23" s="4">
        <f>ROUND(E23*H23,2)</f>
        <v>0</v>
      </c>
    </row>
    <row r="24" spans="1:9" x14ac:dyDescent="0.3">
      <c r="A24" s="30" t="s">
        <v>29</v>
      </c>
      <c r="B24" s="29" t="s">
        <v>57</v>
      </c>
      <c r="C24" s="29" t="s">
        <v>47</v>
      </c>
      <c r="E24" s="27"/>
      <c r="F24" s="28"/>
      <c r="G24" s="25"/>
      <c r="H24" s="26"/>
      <c r="I24" s="4"/>
    </row>
    <row r="25" spans="1:9" x14ac:dyDescent="0.3">
      <c r="A25" s="30"/>
      <c r="B25" s="36" t="s">
        <v>69</v>
      </c>
      <c r="C25" t="s">
        <v>41</v>
      </c>
      <c r="D25" s="1" t="s">
        <v>34</v>
      </c>
      <c r="E25" s="27">
        <v>6</v>
      </c>
      <c r="F25" s="28">
        <v>1688.12</v>
      </c>
      <c r="G25" s="25">
        <f>ROUND(E25*F25,2)</f>
        <v>10128.719999999999</v>
      </c>
      <c r="H25" s="3"/>
      <c r="I25" s="4">
        <f>ROUND(E25*H25,2)</f>
        <v>0</v>
      </c>
    </row>
    <row r="26" spans="1:9" x14ac:dyDescent="0.3">
      <c r="A26" s="30" t="s">
        <v>35</v>
      </c>
      <c r="B26" s="29" t="s">
        <v>72</v>
      </c>
      <c r="C26" s="29" t="s">
        <v>48</v>
      </c>
      <c r="E26" s="27"/>
      <c r="F26" s="28"/>
      <c r="G26" s="25"/>
      <c r="H26" s="26"/>
      <c r="I26" s="4"/>
    </row>
    <row r="27" spans="1:9" x14ac:dyDescent="0.3">
      <c r="A27" s="30"/>
      <c r="B27" s="36" t="s">
        <v>71</v>
      </c>
      <c r="C27" t="s">
        <v>50</v>
      </c>
      <c r="D27" s="1" t="s">
        <v>34</v>
      </c>
      <c r="E27" s="27">
        <v>12</v>
      </c>
      <c r="F27" s="28">
        <v>547.80999999999995</v>
      </c>
      <c r="G27" s="25">
        <f>ROUND(E27*F27,2)</f>
        <v>6573.72</v>
      </c>
      <c r="H27" s="3"/>
      <c r="I27" s="4">
        <f>ROUND(E27*H27,2)</f>
        <v>0</v>
      </c>
    </row>
    <row r="28" spans="1:9" x14ac:dyDescent="0.3">
      <c r="A28" s="30" t="s">
        <v>36</v>
      </c>
      <c r="B28" s="29" t="s">
        <v>73</v>
      </c>
      <c r="C28" s="29" t="s">
        <v>49</v>
      </c>
      <c r="E28" s="27"/>
      <c r="F28" s="28"/>
      <c r="G28" s="25"/>
      <c r="H28" s="26"/>
      <c r="I28" s="4"/>
    </row>
    <row r="29" spans="1:9" x14ac:dyDescent="0.3">
      <c r="A29" s="24"/>
      <c r="B29" s="36" t="s">
        <v>70</v>
      </c>
      <c r="C29" t="s">
        <v>51</v>
      </c>
      <c r="D29" s="1" t="s">
        <v>34</v>
      </c>
      <c r="E29" s="27">
        <v>47</v>
      </c>
      <c r="F29" s="28">
        <v>206.94</v>
      </c>
      <c r="G29" s="25">
        <f>ROUND(E29*F29,2)</f>
        <v>9726.18</v>
      </c>
      <c r="H29" s="3"/>
      <c r="I29" s="4">
        <f t="shared" ref="I29:I31" si="2">ROUND(E29*H29,2)</f>
        <v>0</v>
      </c>
    </row>
    <row r="30" spans="1:9" x14ac:dyDescent="0.3">
      <c r="A30" s="24"/>
      <c r="B30" s="36" t="s">
        <v>74</v>
      </c>
      <c r="C30" t="s">
        <v>52</v>
      </c>
      <c r="D30" s="1" t="s">
        <v>34</v>
      </c>
      <c r="E30" s="27">
        <v>9</v>
      </c>
      <c r="F30" s="28">
        <v>206.94</v>
      </c>
      <c r="G30" s="25">
        <f t="shared" ref="G30" si="3">ROUND(E30*F30,2)</f>
        <v>1862.46</v>
      </c>
      <c r="H30" s="3"/>
      <c r="I30" s="4">
        <f t="shared" si="2"/>
        <v>0</v>
      </c>
    </row>
    <row r="31" spans="1:9" x14ac:dyDescent="0.3">
      <c r="A31" s="24"/>
      <c r="B31" s="36" t="s">
        <v>75</v>
      </c>
      <c r="C31" t="s">
        <v>53</v>
      </c>
      <c r="D31" s="1" t="s">
        <v>34</v>
      </c>
      <c r="E31" s="27">
        <v>56</v>
      </c>
      <c r="F31" s="28">
        <v>438.24</v>
      </c>
      <c r="G31" s="25">
        <f>ROUND(E31*F31,2)</f>
        <v>24541.439999999999</v>
      </c>
      <c r="H31" s="3"/>
      <c r="I31" s="4">
        <f t="shared" si="2"/>
        <v>0</v>
      </c>
    </row>
  </sheetData>
  <sheetProtection algorithmName="SHA-512" hashValue="lHm85gen7JeAZ2oPoGjokKjGP5z44Q0YfrFy4IHQ1b7BrbtNvkQ6pv4xStBKvK6QgVeqGkJmMTHsmV3mMdSBsg==" saltValue="vqvOzNgHNa0NiTU9tQSZ6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2024-10-04T11:23:49Z</dcterms:created>
  <dcterms:modified xsi:type="dcterms:W3CDTF">2024-10-08T05:55:15Z</dcterms:modified>
  <cp:category/>
  <cp:contentStatus/>
</cp:coreProperties>
</file>