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712E6229-B94C-4218-A277-46CC881CC259}" xr6:coauthVersionLast="47" xr6:coauthVersionMax="47" xr10:uidLastSave="{00000000-0000-0000-0000-000000000000}"/>
  <bookViews>
    <workbookView xWindow="-84" yWindow="-1306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I16" i="1"/>
  <c r="G17" i="1"/>
  <c r="I17" i="1"/>
  <c r="G18" i="1"/>
  <c r="I18" i="1"/>
  <c r="G19" i="1"/>
  <c r="I19" i="1"/>
  <c r="G21" i="1"/>
  <c r="I21" i="1"/>
  <c r="G23" i="1"/>
  <c r="I23" i="1"/>
  <c r="G24" i="1"/>
  <c r="I24" i="1"/>
  <c r="G26" i="1"/>
  <c r="I26" i="1"/>
  <c r="G27" i="1"/>
  <c r="I27" i="1"/>
  <c r="G28" i="1"/>
  <c r="I28" i="1"/>
  <c r="G30" i="1"/>
  <c r="I30" i="1"/>
  <c r="G31" i="1"/>
  <c r="I31" i="1"/>
  <c r="G32" i="1"/>
  <c r="I32" i="1"/>
  <c r="G33" i="1"/>
  <c r="I33" i="1"/>
  <c r="G35" i="1"/>
  <c r="I35" i="1"/>
  <c r="G37" i="1"/>
  <c r="I37" i="1"/>
  <c r="G39" i="1"/>
  <c r="I39" i="1"/>
  <c r="G41" i="1"/>
  <c r="I41" i="1"/>
  <c r="I14" i="1"/>
  <c r="G14" i="1"/>
  <c r="F7" i="1"/>
  <c r="H3" i="1" l="1"/>
  <c r="H4" i="1" s="1"/>
  <c r="D3" i="1"/>
  <c r="D4" i="1" s="1"/>
  <c r="H5" i="1" l="1"/>
  <c r="H6" i="1" s="1"/>
  <c r="H7" i="1" s="1"/>
  <c r="D5" i="1"/>
  <c r="D6" i="1" s="1"/>
  <c r="D7" i="1" s="1"/>
  <c r="D8" i="1" s="1"/>
  <c r="H8" i="1" l="1"/>
</calcChain>
</file>

<file path=xl/sharedStrings.xml><?xml version="1.0" encoding="utf-8"?>
<sst xmlns="http://schemas.openxmlformats.org/spreadsheetml/2006/main" count="124" uniqueCount="98">
  <si>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</si>
  <si>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</si>
  <si>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</si>
  <si>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</si>
  <si>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</si>
  <si>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</si>
  <si>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</si>
  <si>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</si>
  <si>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</si>
  <si>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</si>
  <si>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</si>
  <si>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</si>
  <si>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</si>
  <si>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</si>
  <si>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</si>
  <si>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</si>
  <si>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</si>
  <si>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</si>
  <si>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</si>
  <si>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</si>
  <si>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</si>
  <si>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</si>
  <si>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</si>
  <si>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</si>
  <si>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</si>
  <si>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</si>
  <si>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</si>
  <si>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</si>
  <si>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</si>
  <si>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Campos a rellenar por Metro</t>
  </si>
  <si>
    <t>Campos a rellenar por el ofertante</t>
  </si>
  <si>
    <t>Campos calculados</t>
  </si>
  <si>
    <t>SUSTITUCIÓN SISTEMA CONTROL CALEFACCIÓN, CLIMATIZACIÓN Y ACS EN DEP. LORANCA</t>
  </si>
  <si>
    <t>SUSTITUCIÓN ENFRIADORA DE AGUA EN DEPÓSITO LORANCA</t>
  </si>
  <si>
    <t>SUSTITUCIÓN DE EQUIPAMIENTO DE CLIMATIZACIÓN DEL TICS DE MONCLOA</t>
  </si>
  <si>
    <t>DEP. ALUCHE</t>
  </si>
  <si>
    <t>DEP. CANILLEJAS</t>
  </si>
  <si>
    <t>DEP. LAGUNA</t>
  </si>
  <si>
    <t>DEP. HORTALEZA L04</t>
  </si>
  <si>
    <t>DEP. CUATRO VIENTOS</t>
  </si>
  <si>
    <t>DEP. LORANCA</t>
  </si>
  <si>
    <t>DEP. VALDECARROS</t>
  </si>
  <si>
    <t>DEP. VILLAVERDE</t>
  </si>
  <si>
    <t>ESTACIÓN PACÍFICO</t>
  </si>
  <si>
    <t>ESTACIÓN MONCLOA</t>
  </si>
  <si>
    <t xml:space="preserve">SUSTITUCIÓN DE TUBERÍAS DE CALEFACCIÓN DE OFICINAS DEL DEPÓSITO DE ALUCHE </t>
  </si>
  <si>
    <t>INTEGRACIÓN EN COMMIT DE CLIMATIZACIÓN DEL ANTIGUO EDIFICIO DE OBRA CIVIL</t>
  </si>
  <si>
    <t>INTEGRACIÓN EN COMMIT DE CLIMATIZACIÓN DEL NUEVO LABORATORIO DE CALIBRACIÓN DE TTCC</t>
  </si>
  <si>
    <t>SUSTITUCIÓN DE VALVULA DE GAS POR VÁLVULA DE REARME AUTOMÁTICO EN CLÍNICA Y FP</t>
  </si>
  <si>
    <t>SUSTITUCIÓN DE LA CORTINA ELÉCTRICA DEL MUELLE DE ENTRADA EN LA NAVE DE ALMACENES</t>
  </si>
  <si>
    <t>INSTALACIÓN DE CONTADORES DE ENERGÍA TÉRMICA EN SALA DE CALDERAS NUEVA</t>
  </si>
  <si>
    <t>SUSTITUCIÓN DE VÁLVULA DE GAS POR VÁLVULA DE REARME AUTOMÁTICO EN SALA DE CALDERAS</t>
  </si>
  <si>
    <t>MEJORA DE LA INSTALACIÓN DE AEROTERMOS PARA CALEFACCIÓN EN LA NAVE DE MTTO</t>
  </si>
  <si>
    <t>SUSTITUCIÓN SISTEMA CONTROL CALEFACCIÓN, CLIMATIZACIÓN Y ACS</t>
  </si>
  <si>
    <t>INSTALACIÓN DE CONTADORES DE ENERGÍA TÉRMICA EN SALA CALDERAS</t>
  </si>
  <si>
    <t>INSTALACIÓN CONTADORES DE ENERGÍA TÉRMICA EN SALA DE CALDERAS</t>
  </si>
  <si>
    <t>SUSTITUCIÓN DE FANCOILS EN OFICINAS TICS PACÍFICO, MUSEO Y ANDENES DE LÍNEA 1</t>
  </si>
  <si>
    <t>ud</t>
  </si>
  <si>
    <t>TITULO</t>
  </si>
  <si>
    <t>1.2</t>
  </si>
  <si>
    <t>1.3</t>
  </si>
  <si>
    <t>1.4</t>
  </si>
  <si>
    <t>1.5</t>
  </si>
  <si>
    <t>1.1.1.</t>
  </si>
  <si>
    <t>1.2.1.</t>
  </si>
  <si>
    <t>1.2.2.</t>
  </si>
  <si>
    <t>1.2.3.</t>
  </si>
  <si>
    <t>1.2.4.</t>
  </si>
  <si>
    <t>1.3.1.</t>
  </si>
  <si>
    <t>1.4.1.</t>
  </si>
  <si>
    <t>1.8.1.</t>
  </si>
  <si>
    <t>1.4.2.</t>
  </si>
  <si>
    <t>1.5.1.</t>
  </si>
  <si>
    <t>1.5.2.</t>
  </si>
  <si>
    <t>1.5.3.</t>
  </si>
  <si>
    <t>1.6</t>
  </si>
  <si>
    <t>1.6.1</t>
  </si>
  <si>
    <t>1.6.2</t>
  </si>
  <si>
    <t>1.6.3</t>
  </si>
  <si>
    <t>1.6.4</t>
  </si>
  <si>
    <t>1.7</t>
  </si>
  <si>
    <t>1.7.1.</t>
  </si>
  <si>
    <t>1.9.1.</t>
  </si>
  <si>
    <t>1.10.1.</t>
  </si>
  <si>
    <t>1.10</t>
  </si>
  <si>
    <t>1.9</t>
  </si>
  <si>
    <t>1.8</t>
  </si>
  <si>
    <t>CAP1</t>
  </si>
  <si>
    <t>CAP2</t>
  </si>
  <si>
    <t>CAP3</t>
  </si>
  <si>
    <t>CAP4</t>
  </si>
  <si>
    <t>CAP5</t>
  </si>
  <si>
    <t>CAP6</t>
  </si>
  <si>
    <t>CAP7</t>
  </si>
  <si>
    <t>CAP8</t>
  </si>
  <si>
    <t>CAP9</t>
  </si>
  <si>
    <t>CAP10</t>
  </si>
  <si>
    <t>MEJORAS INST. CLIMATIZACIÓN ESTACIONES, DEPÓSITOS Y RECINTOS 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</si>
</sst>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left"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49" fontId="4" fillId="4" borderId="8" xfId="0" applyNumberFormat="1" applyFont="1" applyFill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4" fontId="3" fillId="5" borderId="3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vertical="center"/>
    </xf>
    <xf numFmtId="10" fontId="3" fillId="0" borderId="4" xfId="0" quotePrefix="1" applyNumberFormat="1" applyFont="1" applyBorder="1" applyAlignment="1">
      <alignment vertical="center"/>
    </xf>
    <xf numFmtId="49" fontId="3" fillId="4" borderId="2" xfId="0" applyNumberFormat="1" applyFont="1" applyFill="1" applyBorder="1" applyAlignment="1">
      <alignment vertical="center" wrapText="1"/>
    </xf>
    <xf numFmtId="4" fontId="3" fillId="5" borderId="2" xfId="0" applyNumberFormat="1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10" fontId="3" fillId="3" borderId="4" xfId="0" quotePrefix="1" applyNumberFormat="1" applyFont="1" applyFill="1" applyBorder="1" applyAlignment="1" applyProtection="1">
      <alignment vertical="center"/>
      <protection locked="0"/>
    </xf>
    <xf numFmtId="49" fontId="3" fillId="4" borderId="2" xfId="0" applyNumberFormat="1" applyFont="1" applyFill="1" applyBorder="1" applyAlignment="1">
      <alignment vertical="center"/>
    </xf>
    <xf numFmtId="49" fontId="4" fillId="4" borderId="5" xfId="0" applyNumberFormat="1" applyFont="1" applyFill="1" applyBorder="1" applyAlignment="1">
      <alignment vertical="center"/>
    </xf>
    <xf numFmtId="9" fontId="3" fillId="0" borderId="4" xfId="0" quotePrefix="1" applyNumberFormat="1" applyFont="1" applyBorder="1" applyAlignment="1">
      <alignment vertical="center"/>
    </xf>
    <xf numFmtId="4" fontId="4" fillId="4" borderId="5" xfId="0" applyNumberFormat="1" applyFont="1" applyFill="1" applyBorder="1" applyAlignment="1">
      <alignment vertical="center"/>
    </xf>
    <xf numFmtId="9" fontId="3" fillId="5" borderId="4" xfId="0" quotePrefix="1" applyNumberFormat="1" applyFont="1" applyFill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center" wrapText="1"/>
    </xf>
    <xf numFmtId="4" fontId="0" fillId="4" borderId="0" xfId="0" applyNumberForma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" fontId="3" fillId="4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3" fillId="3" borderId="0" xfId="0" quotePrefix="1" applyNumberFormat="1" applyFont="1" applyFill="1" applyAlignment="1" applyProtection="1">
      <alignment vertical="center"/>
      <protection locked="0"/>
    </xf>
    <xf numFmtId="49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9" fontId="4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4" fontId="5" fillId="4" borderId="0" xfId="0" applyNumberFormat="1" applyFont="1" applyFill="1" applyAlignment="1">
      <alignment vertical="center"/>
    </xf>
    <xf numFmtId="4" fontId="4" fillId="3" borderId="0" xfId="0" applyNumberFormat="1" applyFont="1" applyFill="1" applyAlignment="1">
      <alignment vertical="center"/>
    </xf>
    <xf numFmtId="4" fontId="4" fillId="4" borderId="0" xfId="0" applyNumberFormat="1" applyFont="1" applyFill="1" applyAlignment="1">
      <alignment vertical="center"/>
    </xf>
    <xf numFmtId="4" fontId="4" fillId="0" borderId="0" xfId="0" applyNumberFormat="1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6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/>
    </xf>
    <xf numFmtId="49" fontId="4" fillId="4" borderId="6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49" fontId="2" fillId="4" borderId="6" xfId="0" applyNumberFormat="1" applyFont="1" applyFill="1" applyBorder="1" applyAlignment="1">
      <alignment horizontal="left" vertical="center"/>
    </xf>
    <xf numFmtId="49" fontId="2" fillId="4" borderId="7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41"/>
  <sheetViews>
    <sheetView tabSelected="1" zoomScale="70" zoomScaleNormal="70" workbookViewId="0">
      <selection activeCell="C19" sqref="C19"/>
    </sheetView>
  </sheetViews>
  <sheetFormatPr baseColWidth="10" defaultColWidth="11.44140625" defaultRowHeight="14.4" x14ac:dyDescent="0.3"/>
  <cols>
    <col min="1" max="1" width="28.33203125" style="2" customWidth="1"/>
    <col min="2" max="2" width="12.109375" style="2" bestFit="1" customWidth="1"/>
    <col min="3" max="3" width="60" style="3" customWidth="1"/>
    <col min="4" max="4" width="18.6640625" style="2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style="2" bestFit="1" customWidth="1"/>
    <col min="9" max="9" width="18.6640625" style="5" customWidth="1"/>
    <col min="10" max="10" width="13.88671875" style="2" bestFit="1" customWidth="1"/>
    <col min="11" max="11" width="15.109375" style="2" bestFit="1" customWidth="1"/>
    <col min="12" max="16384" width="11.44140625" style="2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1</v>
      </c>
    </row>
    <row r="3" spans="1:9" ht="15" customHeight="1" thickBot="1" x14ac:dyDescent="0.35">
      <c r="A3" s="43" t="s">
        <v>3</v>
      </c>
      <c r="B3" s="44"/>
      <c r="C3" s="45"/>
      <c r="D3" s="9">
        <f>SUM(G:G)</f>
        <v>600048.55000000005</v>
      </c>
      <c r="E3" s="43" t="s">
        <v>4</v>
      </c>
      <c r="F3" s="44"/>
      <c r="G3" s="45"/>
      <c r="H3" s="9">
        <f>SUM(I:I)</f>
        <v>0</v>
      </c>
    </row>
    <row r="4" spans="1:9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36002.910000000003</v>
      </c>
      <c r="E4" s="14" t="s">
        <v>7</v>
      </c>
      <c r="F4" s="15"/>
      <c r="G4" s="16" t="s">
        <v>6</v>
      </c>
      <c r="H4" s="13">
        <f>ROUND($H$3*F4,2)</f>
        <v>0</v>
      </c>
    </row>
    <row r="5" spans="1:9" ht="15" thickBot="1" x14ac:dyDescent="0.35">
      <c r="A5" s="10" t="s">
        <v>8</v>
      </c>
      <c r="B5" s="11">
        <v>0.09</v>
      </c>
      <c r="C5" s="12" t="s">
        <v>9</v>
      </c>
      <c r="D5" s="13">
        <f>ROUND($D$3*B5,2)</f>
        <v>54004.37</v>
      </c>
      <c r="E5" s="14" t="s">
        <v>10</v>
      </c>
      <c r="F5" s="15"/>
      <c r="G5" s="16" t="s">
        <v>9</v>
      </c>
      <c r="H5" s="13">
        <f>ROUND($H$3*F5,2)</f>
        <v>0</v>
      </c>
    </row>
    <row r="6" spans="1:9" ht="15" thickBot="1" x14ac:dyDescent="0.35">
      <c r="A6" s="46" t="s">
        <v>11</v>
      </c>
      <c r="B6" s="47"/>
      <c r="C6" s="48"/>
      <c r="D6" s="13">
        <f>SUM(D3,D4,D5)</f>
        <v>690055.83000000007</v>
      </c>
      <c r="E6" s="46" t="s">
        <v>12</v>
      </c>
      <c r="F6" s="47"/>
      <c r="G6" s="48"/>
      <c r="H6" s="13">
        <f>SUM(H3,H4,H5)</f>
        <v>0</v>
      </c>
    </row>
    <row r="7" spans="1:9" ht="15" thickBot="1" x14ac:dyDescent="0.35">
      <c r="A7" s="17" t="s">
        <v>13</v>
      </c>
      <c r="B7" s="18">
        <v>0.21</v>
      </c>
      <c r="C7" s="12" t="s">
        <v>14</v>
      </c>
      <c r="D7" s="13">
        <f>ROUND($D$6*B7,2)</f>
        <v>144911.72</v>
      </c>
      <c r="E7" s="19" t="s">
        <v>13</v>
      </c>
      <c r="F7" s="20">
        <f>B7</f>
        <v>0.21</v>
      </c>
      <c r="G7" s="16" t="s">
        <v>14</v>
      </c>
      <c r="H7" s="13">
        <f>ROUND($H$6*F7,2)</f>
        <v>0</v>
      </c>
    </row>
    <row r="8" spans="1:9" ht="15" thickBot="1" x14ac:dyDescent="0.35">
      <c r="A8" s="49" t="s">
        <v>15</v>
      </c>
      <c r="B8" s="50"/>
      <c r="C8" s="51"/>
      <c r="D8" s="21">
        <f>SUM(D6:D7)</f>
        <v>834967.55</v>
      </c>
      <c r="E8" s="49" t="s">
        <v>16</v>
      </c>
      <c r="F8" s="50"/>
      <c r="G8" s="51"/>
      <c r="H8" s="21">
        <f>SUM(H6:H7)</f>
        <v>0</v>
      </c>
    </row>
    <row r="9" spans="1:9" ht="15" thickBot="1" x14ac:dyDescent="0.35"/>
    <row r="10" spans="1:9" ht="15" thickBot="1" x14ac:dyDescent="0.35">
      <c r="A10" s="22"/>
      <c r="F10" s="41" t="s">
        <v>17</v>
      </c>
      <c r="G10" s="42"/>
      <c r="H10" s="41" t="s">
        <v>18</v>
      </c>
      <c r="I10" s="42"/>
    </row>
    <row r="11" spans="1:9" x14ac:dyDescent="0.3">
      <c r="A11" s="23" t="s">
        <v>19</v>
      </c>
      <c r="B11" s="23" t="s">
        <v>20</v>
      </c>
      <c r="C11" s="24" t="s">
        <v>21</v>
      </c>
      <c r="D11" s="23" t="s">
        <v>22</v>
      </c>
      <c r="E11" s="25" t="s">
        <v>23</v>
      </c>
      <c r="F11" s="25" t="s">
        <v>24</v>
      </c>
      <c r="G11" s="23" t="s">
        <v>25</v>
      </c>
      <c r="H11" s="23" t="s">
        <v>26</v>
      </c>
      <c r="I11" s="23" t="s">
        <v>27</v>
      </c>
    </row>
    <row r="12" spans="1:9" x14ac:dyDescent="0.3">
      <c r="A12" s="33">
        <v>1</v>
      </c>
      <c r="B12" s="34" t="s">
        <v>58</v>
      </c>
      <c r="C12" s="33" t="s">
        <v>97</v>
      </c>
      <c r="G12" s="27"/>
      <c r="H12" s="28"/>
      <c r="I12" s="29"/>
    </row>
    <row r="13" spans="1:9" s="34" customFormat="1" x14ac:dyDescent="0.3">
      <c r="A13" s="33" t="s">
        <v>28</v>
      </c>
      <c r="B13" s="34" t="s">
        <v>87</v>
      </c>
      <c r="C13" s="35" t="s">
        <v>35</v>
      </c>
      <c r="E13" s="36"/>
      <c r="F13" s="36"/>
      <c r="G13" s="37"/>
      <c r="H13" s="38"/>
      <c r="I13" s="39"/>
    </row>
    <row r="14" spans="1:9" ht="28.8" x14ac:dyDescent="0.3">
      <c r="A14" s="30"/>
      <c r="B14" s="2" t="s">
        <v>63</v>
      </c>
      <c r="C14" s="3" t="s">
        <v>45</v>
      </c>
      <c r="D14" s="2" t="s">
        <v>57</v>
      </c>
      <c r="E14" s="31">
        <v>1</v>
      </c>
      <c r="F14" s="31">
        <v>9897.39</v>
      </c>
      <c r="G14" s="27">
        <f>ROUND(E14*F14,2)</f>
        <v>9897.39</v>
      </c>
      <c r="H14" s="32"/>
      <c r="I14" s="29">
        <f>ROUND(E14*H14,2)</f>
        <v>0</v>
      </c>
    </row>
    <row r="15" spans="1:9" s="34" customFormat="1" x14ac:dyDescent="0.3">
      <c r="A15" s="33" t="s">
        <v>59</v>
      </c>
      <c r="B15" s="34" t="s">
        <v>88</v>
      </c>
      <c r="C15" s="35" t="s">
        <v>36</v>
      </c>
      <c r="E15" s="36"/>
      <c r="G15" s="37"/>
      <c r="H15" s="38"/>
      <c r="I15" s="39"/>
    </row>
    <row r="16" spans="1:9" ht="28.8" x14ac:dyDescent="0.3">
      <c r="A16" s="30"/>
      <c r="B16" s="2" t="s">
        <v>64</v>
      </c>
      <c r="C16" s="3" t="s">
        <v>46</v>
      </c>
      <c r="D16" s="2" t="s">
        <v>57</v>
      </c>
      <c r="E16" s="31">
        <v>1</v>
      </c>
      <c r="F16" s="31">
        <v>6576.46</v>
      </c>
      <c r="G16" s="27">
        <f t="shared" ref="G16:G41" si="0">ROUND(E16*F16,2)</f>
        <v>6576.46</v>
      </c>
      <c r="H16" s="32"/>
      <c r="I16" s="29">
        <f t="shared" ref="I16:I41" si="1">ROUND(E16*H16,2)</f>
        <v>0</v>
      </c>
    </row>
    <row r="17" spans="1:9" ht="28.8" x14ac:dyDescent="0.3">
      <c r="A17" s="30"/>
      <c r="B17" s="2" t="s">
        <v>65</v>
      </c>
      <c r="C17" s="3" t="s">
        <v>47</v>
      </c>
      <c r="D17" s="2" t="s">
        <v>57</v>
      </c>
      <c r="E17" s="31">
        <v>1</v>
      </c>
      <c r="F17" s="31">
        <v>3191.7</v>
      </c>
      <c r="G17" s="27">
        <f t="shared" si="0"/>
        <v>3191.7</v>
      </c>
      <c r="H17" s="32"/>
      <c r="I17" s="29">
        <f t="shared" si="1"/>
        <v>0</v>
      </c>
    </row>
    <row r="18" spans="1:9" ht="28.8" x14ac:dyDescent="0.3">
      <c r="A18" s="30"/>
      <c r="B18" s="2" t="s">
        <v>66</v>
      </c>
      <c r="C18" s="3" t="s">
        <v>48</v>
      </c>
      <c r="D18" s="2" t="s">
        <v>57</v>
      </c>
      <c r="E18" s="31">
        <v>1</v>
      </c>
      <c r="F18" s="31">
        <v>3743.14</v>
      </c>
      <c r="G18" s="27">
        <f t="shared" si="0"/>
        <v>3743.14</v>
      </c>
      <c r="H18" s="32"/>
      <c r="I18" s="29">
        <f t="shared" si="1"/>
        <v>0</v>
      </c>
    </row>
    <row r="19" spans="1:9" ht="28.8" x14ac:dyDescent="0.3">
      <c r="A19" s="30"/>
      <c r="B19" s="2" t="s">
        <v>67</v>
      </c>
      <c r="C19" s="3" t="s">
        <v>49</v>
      </c>
      <c r="D19" s="2" t="s">
        <v>57</v>
      </c>
      <c r="E19" s="31">
        <v>1</v>
      </c>
      <c r="F19" s="31">
        <v>18076.259999999998</v>
      </c>
      <c r="G19" s="27">
        <f t="shared" si="0"/>
        <v>18076.259999999998</v>
      </c>
      <c r="H19" s="32"/>
      <c r="I19" s="29">
        <f t="shared" si="1"/>
        <v>0</v>
      </c>
    </row>
    <row r="20" spans="1:9" s="34" customFormat="1" x14ac:dyDescent="0.3">
      <c r="A20" s="33" t="s">
        <v>60</v>
      </c>
      <c r="B20" s="34" t="s">
        <v>89</v>
      </c>
      <c r="C20" s="35" t="s">
        <v>37</v>
      </c>
      <c r="E20" s="40"/>
      <c r="F20" s="40"/>
      <c r="G20" s="37"/>
      <c r="H20" s="38"/>
      <c r="I20" s="39"/>
    </row>
    <row r="21" spans="1:9" ht="28.8" x14ac:dyDescent="0.3">
      <c r="A21" s="30"/>
      <c r="B21" s="2" t="s">
        <v>68</v>
      </c>
      <c r="C21" s="3" t="s">
        <v>50</v>
      </c>
      <c r="D21" s="2" t="s">
        <v>57</v>
      </c>
      <c r="E21" s="31">
        <v>1</v>
      </c>
      <c r="F21" s="31">
        <v>19491.12</v>
      </c>
      <c r="G21" s="27">
        <f t="shared" si="0"/>
        <v>19491.12</v>
      </c>
      <c r="H21" s="32"/>
      <c r="I21" s="29">
        <f t="shared" si="1"/>
        <v>0</v>
      </c>
    </row>
    <row r="22" spans="1:9" x14ac:dyDescent="0.3">
      <c r="A22" s="33" t="s">
        <v>61</v>
      </c>
      <c r="B22" s="34" t="s">
        <v>90</v>
      </c>
      <c r="C22" s="26" t="s">
        <v>38</v>
      </c>
      <c r="E22" s="31"/>
      <c r="F22" s="31"/>
      <c r="G22" s="27"/>
      <c r="H22" s="28"/>
      <c r="I22" s="29"/>
    </row>
    <row r="23" spans="1:9" ht="28.8" x14ac:dyDescent="0.3">
      <c r="A23" s="30"/>
      <c r="B23" s="2" t="s">
        <v>69</v>
      </c>
      <c r="C23" s="3" t="s">
        <v>51</v>
      </c>
      <c r="D23" s="2" t="s">
        <v>57</v>
      </c>
      <c r="E23" s="31">
        <v>1</v>
      </c>
      <c r="F23" s="31">
        <v>6040.26</v>
      </c>
      <c r="G23" s="27">
        <f t="shared" si="0"/>
        <v>6040.26</v>
      </c>
      <c r="H23" s="32"/>
      <c r="I23" s="29">
        <f t="shared" si="1"/>
        <v>0</v>
      </c>
    </row>
    <row r="24" spans="1:9" ht="28.8" x14ac:dyDescent="0.3">
      <c r="A24" s="30"/>
      <c r="B24" s="2" t="s">
        <v>71</v>
      </c>
      <c r="C24" s="3" t="s">
        <v>52</v>
      </c>
      <c r="D24" s="2" t="s">
        <v>57</v>
      </c>
      <c r="E24" s="31">
        <v>1</v>
      </c>
      <c r="F24" s="31">
        <v>81828.14</v>
      </c>
      <c r="G24" s="27">
        <f t="shared" si="0"/>
        <v>81828.14</v>
      </c>
      <c r="H24" s="32"/>
      <c r="I24" s="29">
        <f t="shared" si="1"/>
        <v>0</v>
      </c>
    </row>
    <row r="25" spans="1:9" x14ac:dyDescent="0.3">
      <c r="A25" s="33" t="s">
        <v>62</v>
      </c>
      <c r="B25" s="34" t="s">
        <v>91</v>
      </c>
      <c r="C25" s="26" t="s">
        <v>39</v>
      </c>
      <c r="E25" s="31"/>
      <c r="F25" s="31"/>
      <c r="G25" s="27"/>
      <c r="H25" s="28"/>
      <c r="I25" s="29"/>
    </row>
    <row r="26" spans="1:9" ht="28.8" x14ac:dyDescent="0.3">
      <c r="A26" s="30"/>
      <c r="B26" s="2" t="s">
        <v>72</v>
      </c>
      <c r="C26" s="3" t="s">
        <v>53</v>
      </c>
      <c r="D26" s="2" t="s">
        <v>57</v>
      </c>
      <c r="E26" s="31">
        <v>1</v>
      </c>
      <c r="F26" s="31">
        <v>37838.94</v>
      </c>
      <c r="G26" s="27">
        <f t="shared" si="0"/>
        <v>37838.94</v>
      </c>
      <c r="H26" s="32"/>
      <c r="I26" s="29">
        <f t="shared" si="1"/>
        <v>0</v>
      </c>
    </row>
    <row r="27" spans="1:9" ht="28.8" x14ac:dyDescent="0.3">
      <c r="A27" s="30"/>
      <c r="B27" s="2" t="s">
        <v>73</v>
      </c>
      <c r="C27" s="3" t="s">
        <v>51</v>
      </c>
      <c r="D27" s="2" t="s">
        <v>57</v>
      </c>
      <c r="E27" s="31">
        <v>1</v>
      </c>
      <c r="F27" s="31">
        <v>6147.35</v>
      </c>
      <c r="G27" s="27">
        <f t="shared" si="0"/>
        <v>6147.35</v>
      </c>
      <c r="H27" s="32"/>
      <c r="I27" s="29">
        <f t="shared" si="1"/>
        <v>0</v>
      </c>
    </row>
    <row r="28" spans="1:9" ht="28.8" x14ac:dyDescent="0.3">
      <c r="A28" s="30"/>
      <c r="B28" s="2" t="s">
        <v>74</v>
      </c>
      <c r="C28" s="3" t="s">
        <v>54</v>
      </c>
      <c r="D28" s="2" t="s">
        <v>57</v>
      </c>
      <c r="E28" s="31">
        <v>1</v>
      </c>
      <c r="F28" s="31">
        <v>26137.439999999999</v>
      </c>
      <c r="G28" s="27">
        <f t="shared" si="0"/>
        <v>26137.439999999999</v>
      </c>
      <c r="H28" s="32"/>
      <c r="I28" s="29">
        <f t="shared" si="1"/>
        <v>0</v>
      </c>
    </row>
    <row r="29" spans="1:9" s="34" customFormat="1" x14ac:dyDescent="0.3">
      <c r="A29" s="33" t="s">
        <v>75</v>
      </c>
      <c r="B29" s="34" t="s">
        <v>92</v>
      </c>
      <c r="C29" s="35" t="s">
        <v>40</v>
      </c>
      <c r="E29" s="40"/>
      <c r="F29" s="40"/>
      <c r="G29" s="37"/>
      <c r="H29" s="38"/>
      <c r="I29" s="39"/>
    </row>
    <row r="30" spans="1:9" ht="28.8" x14ac:dyDescent="0.3">
      <c r="A30" s="30"/>
      <c r="B30" s="2" t="s">
        <v>76</v>
      </c>
      <c r="C30" s="3" t="s">
        <v>32</v>
      </c>
      <c r="D30" s="2" t="s">
        <v>57</v>
      </c>
      <c r="E30" s="31">
        <v>1</v>
      </c>
      <c r="F30" s="31">
        <v>31058.14</v>
      </c>
      <c r="G30" s="27">
        <f t="shared" si="0"/>
        <v>31058.14</v>
      </c>
      <c r="H30" s="32"/>
      <c r="I30" s="29">
        <f t="shared" si="1"/>
        <v>0</v>
      </c>
    </row>
    <row r="31" spans="1:9" x14ac:dyDescent="0.3">
      <c r="A31" s="30"/>
      <c r="B31" s="2" t="s">
        <v>77</v>
      </c>
      <c r="C31" s="3" t="s">
        <v>33</v>
      </c>
      <c r="D31" s="2" t="s">
        <v>57</v>
      </c>
      <c r="E31" s="31">
        <v>1</v>
      </c>
      <c r="F31" s="31">
        <v>69818.710000000006</v>
      </c>
      <c r="G31" s="27">
        <f t="shared" si="0"/>
        <v>69818.710000000006</v>
      </c>
      <c r="H31" s="32"/>
      <c r="I31" s="29">
        <f t="shared" si="1"/>
        <v>0</v>
      </c>
    </row>
    <row r="32" spans="1:9" ht="28.8" x14ac:dyDescent="0.3">
      <c r="A32" s="30"/>
      <c r="B32" s="2" t="s">
        <v>78</v>
      </c>
      <c r="C32" s="3" t="s">
        <v>51</v>
      </c>
      <c r="D32" s="2" t="s">
        <v>57</v>
      </c>
      <c r="E32" s="31">
        <v>1</v>
      </c>
      <c r="F32" s="31">
        <v>6040.26</v>
      </c>
      <c r="G32" s="27">
        <f t="shared" si="0"/>
        <v>6040.26</v>
      </c>
      <c r="H32" s="32"/>
      <c r="I32" s="29">
        <f t="shared" si="1"/>
        <v>0</v>
      </c>
    </row>
    <row r="33" spans="1:9" ht="28.8" x14ac:dyDescent="0.3">
      <c r="A33" s="30"/>
      <c r="B33" s="2" t="s">
        <v>79</v>
      </c>
      <c r="C33" s="3" t="s">
        <v>55</v>
      </c>
      <c r="D33" s="2" t="s">
        <v>57</v>
      </c>
      <c r="E33" s="31">
        <v>1</v>
      </c>
      <c r="F33" s="31">
        <v>13834.84</v>
      </c>
      <c r="G33" s="27">
        <f t="shared" si="0"/>
        <v>13834.84</v>
      </c>
      <c r="H33" s="32"/>
      <c r="I33" s="29">
        <f t="shared" si="1"/>
        <v>0</v>
      </c>
    </row>
    <row r="34" spans="1:9" s="34" customFormat="1" x14ac:dyDescent="0.3">
      <c r="A34" s="33" t="s">
        <v>80</v>
      </c>
      <c r="B34" s="34" t="s">
        <v>93</v>
      </c>
      <c r="C34" s="35" t="s">
        <v>41</v>
      </c>
      <c r="E34" s="40"/>
      <c r="F34" s="40"/>
      <c r="G34" s="37"/>
      <c r="H34" s="38"/>
      <c r="I34" s="39"/>
    </row>
    <row r="35" spans="1:9" ht="28.8" x14ac:dyDescent="0.3">
      <c r="A35" s="30"/>
      <c r="B35" s="2" t="s">
        <v>81</v>
      </c>
      <c r="C35" s="3" t="s">
        <v>51</v>
      </c>
      <c r="D35" s="2" t="s">
        <v>57</v>
      </c>
      <c r="E35" s="31">
        <v>1</v>
      </c>
      <c r="F35" s="31">
        <v>6147.35</v>
      </c>
      <c r="G35" s="27">
        <f t="shared" si="0"/>
        <v>6147.35</v>
      </c>
      <c r="H35" s="32"/>
      <c r="I35" s="29">
        <f t="shared" si="1"/>
        <v>0</v>
      </c>
    </row>
    <row r="36" spans="1:9" s="34" customFormat="1" x14ac:dyDescent="0.3">
      <c r="A36" s="33" t="s">
        <v>86</v>
      </c>
      <c r="B36" s="34" t="s">
        <v>94</v>
      </c>
      <c r="C36" s="35" t="s">
        <v>42</v>
      </c>
      <c r="E36" s="40"/>
      <c r="F36" s="40"/>
      <c r="G36" s="37"/>
      <c r="H36" s="38"/>
      <c r="I36" s="39"/>
    </row>
    <row r="37" spans="1:9" ht="28.8" x14ac:dyDescent="0.3">
      <c r="A37" s="30"/>
      <c r="B37" s="2" t="s">
        <v>70</v>
      </c>
      <c r="C37" s="3" t="s">
        <v>51</v>
      </c>
      <c r="D37" s="2" t="s">
        <v>57</v>
      </c>
      <c r="E37" s="31">
        <v>1</v>
      </c>
      <c r="F37" s="31">
        <v>6147.35</v>
      </c>
      <c r="G37" s="27">
        <f t="shared" si="0"/>
        <v>6147.35</v>
      </c>
      <c r="H37" s="32"/>
      <c r="I37" s="29">
        <f t="shared" si="1"/>
        <v>0</v>
      </c>
    </row>
    <row r="38" spans="1:9" s="34" customFormat="1" x14ac:dyDescent="0.3">
      <c r="A38" s="33" t="s">
        <v>85</v>
      </c>
      <c r="B38" s="34" t="s">
        <v>95</v>
      </c>
      <c r="C38" s="35" t="s">
        <v>43</v>
      </c>
      <c r="E38" s="40"/>
      <c r="F38" s="40"/>
      <c r="G38" s="37"/>
      <c r="H38" s="38"/>
      <c r="I38" s="39"/>
    </row>
    <row r="39" spans="1:9" ht="28.8" x14ac:dyDescent="0.3">
      <c r="A39" s="30"/>
      <c r="B39" s="2" t="s">
        <v>82</v>
      </c>
      <c r="C39" s="3" t="s">
        <v>56</v>
      </c>
      <c r="D39" s="2" t="s">
        <v>57</v>
      </c>
      <c r="E39" s="31">
        <v>1</v>
      </c>
      <c r="F39" s="31">
        <v>130528.51</v>
      </c>
      <c r="G39" s="27">
        <f t="shared" si="0"/>
        <v>130528.51</v>
      </c>
      <c r="H39" s="32"/>
      <c r="I39" s="29">
        <f t="shared" si="1"/>
        <v>0</v>
      </c>
    </row>
    <row r="40" spans="1:9" s="34" customFormat="1" x14ac:dyDescent="0.3">
      <c r="A40" s="33" t="s">
        <v>84</v>
      </c>
      <c r="B40" s="34" t="s">
        <v>96</v>
      </c>
      <c r="C40" s="35" t="s">
        <v>44</v>
      </c>
      <c r="E40" s="40"/>
      <c r="F40" s="40"/>
      <c r="G40" s="37"/>
      <c r="H40" s="38"/>
      <c r="I40" s="39"/>
    </row>
    <row r="41" spans="1:9" ht="28.8" x14ac:dyDescent="0.3">
      <c r="A41" s="30"/>
      <c r="B41" s="2" t="s">
        <v>83</v>
      </c>
      <c r="C41" s="3" t="s">
        <v>34</v>
      </c>
      <c r="D41" s="2" t="s">
        <v>57</v>
      </c>
      <c r="E41" s="31">
        <v>1</v>
      </c>
      <c r="F41" s="31">
        <v>117505.19</v>
      </c>
      <c r="G41" s="27">
        <f t="shared" si="0"/>
        <v>117505.19</v>
      </c>
      <c r="H41" s="32"/>
      <c r="I41" s="29">
        <f t="shared" si="1"/>
        <v>0</v>
      </c>
    </row>
  </sheetData>
  <sheetProtection algorithmName="SHA-512" hashValue="qfdW5F0EzFaSvk7dtvB0i/K5pkLyUfN7QqWMrurBqI2an+32H5WTZzoK1riDT1dDBA9VzFnE6ZpFejFalDvObg==" saltValue="iXJvO0h6ya334bnB8ULEx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29</v>
      </c>
    </row>
    <row r="2" spans="2:2" ht="15" thickBot="1" x14ac:dyDescent="0.35">
      <c r="B2" s="1" t="s">
        <v>30</v>
      </c>
    </row>
    <row r="3" spans="2:2" ht="15" thickBot="1" x14ac:dyDescent="0.35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2024-10-04T10:26:10Z</dcterms:created>
  <dcterms:modified xsi:type="dcterms:W3CDTF">2024-10-08T05:54:41Z</dcterms:modified>
  <cp:category/>
  <cp:contentStatus/>
</cp:coreProperties>
</file>