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B0564BB4-D214-47D6-ACB4-A9600B78A42B}" xr6:coauthVersionLast="47" xr6:coauthVersionMax="47" xr10:uidLastSave="{00000000-0000-0000-0000-000000000000}"/>
  <bookViews>
    <workbookView xWindow="28680" yWindow="-120" windowWidth="29040" windowHeight="15840" xr2:uid="{F043CD35-4EC0-4E73-B105-4F3FF39130F0}"/>
  </bookViews>
  <sheets>
    <sheet name="CERTO" sheetId="3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3" l="1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4" i="3"/>
  <c r="D6" i="3" l="1"/>
  <c r="I115" i="3"/>
  <c r="G115" i="3"/>
  <c r="I114" i="3"/>
  <c r="G114" i="3"/>
  <c r="I113" i="3"/>
  <c r="G113" i="3"/>
  <c r="I112" i="3"/>
  <c r="G112" i="3"/>
  <c r="I111" i="3"/>
  <c r="G111" i="3"/>
  <c r="I109" i="3"/>
  <c r="G109" i="3"/>
  <c r="I108" i="3"/>
  <c r="G108" i="3"/>
  <c r="I107" i="3"/>
  <c r="G107" i="3"/>
  <c r="I106" i="3"/>
  <c r="G106" i="3"/>
  <c r="I105" i="3"/>
  <c r="G105" i="3"/>
  <c r="I104" i="3"/>
  <c r="G104" i="3"/>
  <c r="I103" i="3"/>
  <c r="G103" i="3"/>
  <c r="I102" i="3"/>
  <c r="G102" i="3"/>
  <c r="I100" i="3"/>
  <c r="G100" i="3"/>
  <c r="I99" i="3"/>
  <c r="G99" i="3"/>
  <c r="I98" i="3"/>
  <c r="G98" i="3"/>
  <c r="I96" i="3"/>
  <c r="G96" i="3"/>
  <c r="I95" i="3"/>
  <c r="G95" i="3"/>
  <c r="I93" i="3"/>
  <c r="G93" i="3"/>
  <c r="I92" i="3"/>
  <c r="G92" i="3"/>
  <c r="I91" i="3"/>
  <c r="G91" i="3"/>
  <c r="I90" i="3"/>
  <c r="G90" i="3"/>
  <c r="I89" i="3"/>
  <c r="G89" i="3"/>
  <c r="I88" i="3"/>
  <c r="G88" i="3"/>
  <c r="I87" i="3"/>
  <c r="G87" i="3"/>
  <c r="I86" i="3"/>
  <c r="G86" i="3"/>
  <c r="I85" i="3"/>
  <c r="G85" i="3"/>
  <c r="I84" i="3"/>
  <c r="G84" i="3"/>
  <c r="I83" i="3"/>
  <c r="G83" i="3"/>
  <c r="I82" i="3"/>
  <c r="G82" i="3"/>
  <c r="I81" i="3"/>
  <c r="G81" i="3"/>
  <c r="I80" i="3"/>
  <c r="G80" i="3"/>
  <c r="I79" i="3"/>
  <c r="G79" i="3"/>
  <c r="I78" i="3"/>
  <c r="G78" i="3"/>
  <c r="I77" i="3"/>
  <c r="G77" i="3"/>
  <c r="I76" i="3"/>
  <c r="G76" i="3"/>
  <c r="I75" i="3"/>
  <c r="G75" i="3"/>
  <c r="I73" i="3"/>
  <c r="G73" i="3"/>
  <c r="I72" i="3"/>
  <c r="G72" i="3"/>
  <c r="I71" i="3"/>
  <c r="G71" i="3"/>
  <c r="I70" i="3"/>
  <c r="G70" i="3"/>
  <c r="I69" i="3"/>
  <c r="G69" i="3"/>
  <c r="I68" i="3"/>
  <c r="G68" i="3"/>
  <c r="I66" i="3"/>
  <c r="G66" i="3"/>
  <c r="I65" i="3"/>
  <c r="G65" i="3"/>
  <c r="I64" i="3"/>
  <c r="G64" i="3"/>
  <c r="I63" i="3"/>
  <c r="G63" i="3"/>
  <c r="I62" i="3"/>
  <c r="G62" i="3"/>
  <c r="I61" i="3"/>
  <c r="G61" i="3"/>
  <c r="I60" i="3"/>
  <c r="G60" i="3"/>
  <c r="I58" i="3"/>
  <c r="G58" i="3"/>
  <c r="I57" i="3"/>
  <c r="G57" i="3"/>
  <c r="I56" i="3"/>
  <c r="G56" i="3"/>
  <c r="I55" i="3"/>
  <c r="G55" i="3"/>
  <c r="I54" i="3"/>
  <c r="G54" i="3"/>
  <c r="I53" i="3"/>
  <c r="G53" i="3"/>
  <c r="I52" i="3"/>
  <c r="G52" i="3"/>
  <c r="I51" i="3"/>
  <c r="G51" i="3"/>
  <c r="I50" i="3"/>
  <c r="G50" i="3"/>
  <c r="I49" i="3"/>
  <c r="G49" i="3"/>
  <c r="I48" i="3"/>
  <c r="G48" i="3"/>
  <c r="I47" i="3"/>
  <c r="G47" i="3"/>
  <c r="I46" i="3"/>
  <c r="G46" i="3"/>
  <c r="I45" i="3"/>
  <c r="G45" i="3"/>
  <c r="I44" i="3"/>
  <c r="G44" i="3"/>
  <c r="I43" i="3"/>
  <c r="G43" i="3"/>
  <c r="I42" i="3"/>
  <c r="G42" i="3"/>
  <c r="I41" i="3"/>
  <c r="G41" i="3"/>
  <c r="I40" i="3"/>
  <c r="G40" i="3"/>
  <c r="I38" i="3"/>
  <c r="G38" i="3"/>
  <c r="I37" i="3"/>
  <c r="G37" i="3"/>
  <c r="I36" i="3"/>
  <c r="G36" i="3"/>
  <c r="I35" i="3"/>
  <c r="G35" i="3"/>
  <c r="I34" i="3"/>
  <c r="G34" i="3"/>
  <c r="I33" i="3"/>
  <c r="G33" i="3"/>
  <c r="I32" i="3"/>
  <c r="G32" i="3"/>
  <c r="I31" i="3"/>
  <c r="G31" i="3"/>
  <c r="I30" i="3"/>
  <c r="G30" i="3"/>
  <c r="I29" i="3"/>
  <c r="G29" i="3"/>
  <c r="I28" i="3"/>
  <c r="G28" i="3"/>
  <c r="I27" i="3"/>
  <c r="G27" i="3"/>
  <c r="I26" i="3"/>
  <c r="G26" i="3"/>
  <c r="I25" i="3"/>
  <c r="G25" i="3"/>
  <c r="I24" i="3"/>
  <c r="G24" i="3"/>
  <c r="I23" i="3"/>
  <c r="G23" i="3"/>
  <c r="I22" i="3"/>
  <c r="G22" i="3"/>
  <c r="I21" i="3"/>
  <c r="G21" i="3"/>
  <c r="I20" i="3"/>
  <c r="G20" i="3"/>
  <c r="I19" i="3"/>
  <c r="G19" i="3"/>
  <c r="I18" i="3"/>
  <c r="G18" i="3"/>
  <c r="I17" i="3"/>
  <c r="G17" i="3"/>
  <c r="I16" i="3"/>
  <c r="G16" i="3"/>
  <c r="I15" i="3"/>
  <c r="G15" i="3"/>
  <c r="I14" i="3"/>
  <c r="G14" i="3"/>
  <c r="F7" i="3"/>
  <c r="H3" i="3" l="1"/>
  <c r="H4" i="3" s="1"/>
  <c r="H6" i="3"/>
  <c r="D5" i="3"/>
  <c r="D7" i="3"/>
  <c r="D8" i="3" s="1"/>
  <c r="D4" i="3"/>
  <c r="D3" i="3" s="1"/>
  <c r="H5" i="3" l="1"/>
  <c r="H7" i="3"/>
  <c r="H8" i="3" s="1"/>
</calcChain>
</file>

<file path=xl/sharedStrings.xml><?xml version="1.0" encoding="utf-8"?>
<sst xmlns="http://schemas.openxmlformats.org/spreadsheetml/2006/main" count="339" uniqueCount="226">
  <si>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</si>
  <si>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</si>
  <si>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</si>
  <si>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</si>
  <si>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</si>
  <si>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</si>
  <si>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</si>
  <si>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</si>
  <si>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</si>
  <si>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</si>
  <si>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</si>
  <si>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</si>
  <si>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</si>
  <si>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</si>
  <si>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</si>
  <si>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</si>
  <si>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</si>
  <si>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</si>
  <si>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</si>
  <si>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</si>
  <si>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</si>
  <si>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</si>
  <si>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</si>
  <si>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</si>
  <si>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</si>
  <si>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</si>
  <si>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</si>
  <si>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</si>
  <si>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 xml:space="preserve">1 </t>
  </si>
  <si>
    <t>U1</t>
  </si>
  <si>
    <t>UD</t>
  </si>
  <si>
    <t>U2</t>
  </si>
  <si>
    <t>U3</t>
  </si>
  <si>
    <t>U4</t>
  </si>
  <si>
    <t>U5</t>
  </si>
  <si>
    <t>U6</t>
  </si>
  <si>
    <t>86106 VENTILADOR RG31P-4 DK.6K.1L</t>
  </si>
  <si>
    <t>87804 VENTILADOR ROTOLINE 28 220V 100HZ</t>
  </si>
  <si>
    <t>88901 MOTOR TIPO C-132M/4 8'5 KW.</t>
  </si>
  <si>
    <t>186102 CONJUNTO VENTILADOR 3E1</t>
  </si>
  <si>
    <t>188901 MOTOR COMPRESOR C132 M4 8´5KW.</t>
  </si>
  <si>
    <t>189401 CONJUNTO EXTRACTOR COCHE MOTOR (AIRE A.)</t>
  </si>
  <si>
    <t>189402 CONJUNTO EXTRACTOR</t>
  </si>
  <si>
    <t>189406 MOTOR CONDENSADOR A.A. SALA  COD.646B142</t>
  </si>
  <si>
    <t>189407 MOTOR SALA COD646B145</t>
  </si>
  <si>
    <t>S/M MOTOR COMPRESOR SIN ACEITE</t>
  </si>
  <si>
    <t>76815 TRAFOS 52,5 VA 2X75/380V</t>
  </si>
  <si>
    <t>88901 ESTATOR MOTOR TIPO C-132M/4 8'5 KW.</t>
  </si>
  <si>
    <t>188901 ESTATOR MOTOR COMPRESOR C132 M4 8´5KW.</t>
  </si>
  <si>
    <t>189406 ESTATOR MOTOR CONDENSADOR A.A. SALA  COD.646B142</t>
  </si>
  <si>
    <t>S/M ESTATOR MOTOR COMPRESOR SIN ACEITE</t>
  </si>
  <si>
    <t>86803 ESTATOR SIMPLE (MOTOR BAS)</t>
  </si>
  <si>
    <t xml:space="preserve"> ENCASQUILLADO DE TAPAS</t>
  </si>
  <si>
    <t>72488 B92D MOTOR ELECTRICO J9P</t>
  </si>
  <si>
    <t>77102 VENTILADOR COMPLETO</t>
  </si>
  <si>
    <t>78119 EXTRACTOR HELICOIDAL H-20 (CABINA)</t>
  </si>
  <si>
    <t>71411 INDUCIDO COMPLETO MONTADO SKH</t>
  </si>
  <si>
    <t>72488 B92D MOTOR ELECTRICO J9P (Rebobinado de estator)</t>
  </si>
  <si>
    <t>72488 B92D MOTOR ELECTRICO J9P (Rebobinado de inducido)</t>
  </si>
  <si>
    <t>72488 B92D MOTOR ELECTRICO J9P (Rebobinado de estator e inducido)</t>
  </si>
  <si>
    <t>78525 ASPIRADOR 5000 2S RE. VIAJEROS</t>
  </si>
  <si>
    <t xml:space="preserve">77102 ESTATOR MOTOR VENTILADOR </t>
  </si>
  <si>
    <t>78119 ESTATOR EXTRACTOR HELICOIDAL H-20 (CABINA)</t>
  </si>
  <si>
    <t>78124 ESTATOR DE MOTOR EXTRACTOR DE CABINA</t>
  </si>
  <si>
    <t>78525 ESTATOR ASPIRADOR 5000 2S RE. VIAJEROS</t>
  </si>
  <si>
    <t>71411 INDUCIDO COMPLETO MONTADO (MOTOR SKH C-5000)</t>
  </si>
  <si>
    <t>76602 INDUCIDO MOTOR TRACCIÓN ABS (5000)</t>
  </si>
  <si>
    <t>76632 CARCASA MOTOR TRACCIÓN ABS (5000)</t>
  </si>
  <si>
    <t>77102 CAMBIO DE EJE VENTILADOR COMPLETO</t>
  </si>
  <si>
    <t>72488 CAMBIO DE EJE B92D MOTOR ELECTRICO J9P</t>
  </si>
  <si>
    <t>13404 MOTOR ELÉCTRICO  (Rebobinado inducido y estator)</t>
  </si>
  <si>
    <t>13404 MOTOR ELÉCTRICO  (Rebobinado de inducido)</t>
  </si>
  <si>
    <t>13404 MOTOR ELÉCTRICO  (Rebobinado de estator)</t>
  </si>
  <si>
    <t>S/M MOTOR TRASLACION PUENTE GRÚA ABUS</t>
  </si>
  <si>
    <t>S/M MOTOR TRASLACIÓN POLIPASTO ABUS</t>
  </si>
  <si>
    <t>ZBMB ESTATOR MOTOR ELEVADOR</t>
  </si>
  <si>
    <t>S/M MOTOR ELEVADOR DE MESA</t>
  </si>
  <si>
    <t>171401 MOTOR ARRANQUE COMPRESOR IEC160M 12 KW</t>
  </si>
  <si>
    <t>173294 EXTRAC.ROTOLINE N30 0,84-2V COD.680D3593</t>
  </si>
  <si>
    <t>175011 MOTOR EVAPORADOR             COD.646B171</t>
  </si>
  <si>
    <t>175012 MOTOR CONDENSADOR            COD.646B195</t>
  </si>
  <si>
    <t>175012 ESTATOR MOTOR CONDENSADOR            COD.646B195</t>
  </si>
  <si>
    <t>270203 VENTILADOR RESISTENCIA DE FRENO</t>
  </si>
  <si>
    <t>270204 MOTOVENTILADOR FP 50 16F 05/S/100L-2/4</t>
  </si>
  <si>
    <t>270603 VENTILADOR CENTRÍFUGO    REF.211EZ23519B</t>
  </si>
  <si>
    <t>271514 MOTOR VENTIL. 400V/50Hz.033HP COD.562006</t>
  </si>
  <si>
    <t>271703 MOTOR ELÉCTRICO TRIFÁSICO</t>
  </si>
  <si>
    <t>276408 VENTILADOR ROTOLINE 30-0, 84-2V</t>
  </si>
  <si>
    <t>276469 MOTOR EVAPORADOR             COD.646B245</t>
  </si>
  <si>
    <t>270614 VENTILADOR                    REF. AXV35</t>
  </si>
  <si>
    <t>270203 ESTATOR MOTOR VENTILADOR RESISTENCIA DE FRENO</t>
  </si>
  <si>
    <t>270603 ESTATOR MOTOR VENTILADOR CENTRÍFUGO    REF.211EZ23519B</t>
  </si>
  <si>
    <t>271514 ESTATOR MOTOR VENTIL. 400V/50Hz.033HP COD.562006</t>
  </si>
  <si>
    <t>271703 ESTATOR MOTOR ELÉCTRICO TRIFÁSICO</t>
  </si>
  <si>
    <t>276408 ESTATOR MOTOR VENTILADOR ROTOLINE 30-0, 84-2V</t>
  </si>
  <si>
    <t>276469 ESTATOR MOTOR EVAPORADOR             COD.646B245</t>
  </si>
  <si>
    <t>Z90046 Ventilador convertidor estatico monotensión</t>
  </si>
  <si>
    <t>Z90061 Ventilador convertidor estatico bitensión</t>
  </si>
  <si>
    <t>403301 GRUPO MOTOR-VENTILADOR DEL EVAPORADOR</t>
  </si>
  <si>
    <t>403301 ESTATOR GRUPO MOTOR-VENTILADOR DEL EVAPORADOR</t>
  </si>
  <si>
    <t>403301 CAMBIO DE EJE GRUPO MOTOR-VENTILADOR DEL EVAPORADOR</t>
  </si>
  <si>
    <t>C32701 MOTOR COMPRESOR             &amp;-CA87675400</t>
  </si>
  <si>
    <t>C32913 VENTILADOR EXTERNO 50 HZ &amp;-CA87600800M02</t>
  </si>
  <si>
    <t xml:space="preserve"> MOTOR EVAPORADOR MERAK  3000</t>
  </si>
  <si>
    <t xml:space="preserve"> MOTOR MODULO CONDENSADOR 3000</t>
  </si>
  <si>
    <t>C31021 SUB. VENTILADOR - SEPSA </t>
  </si>
  <si>
    <t>S/M MOTOR SUB. VENTILADOR - </t>
  </si>
  <si>
    <t>C32701 ESTATOR MOTOR COMPRESOR             &amp;-CA87675400</t>
  </si>
  <si>
    <t>C32913 ESTATOR VENTILADOR EXTERNO 50 HZ &amp;-CA87600800M02</t>
  </si>
  <si>
    <t>280304 VENTILADOR COFRE ALTA TENSION</t>
  </si>
  <si>
    <t>281803 VENTILADOR EXTERNO  6489 004-15</t>
  </si>
  <si>
    <t>286423 MOTOR CONDENSADOR SALA COD. 646B246</t>
  </si>
  <si>
    <t>280304 ESTATOR VENTILADOR COFRE ALTA TENSION</t>
  </si>
  <si>
    <t>281803 ESTATOR VENTILADOR EXTERNO  6489 004-15</t>
  </si>
  <si>
    <t>SERVICIO DE REPARACIÓN DE MÁQUINAS ELÉCTRICAS AUXILIARES</t>
  </si>
  <si>
    <t>SC</t>
  </si>
  <si>
    <t>U8</t>
  </si>
  <si>
    <t>U9</t>
  </si>
  <si>
    <t>U7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</si>
  <si>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</si>
  <si>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</si>
  <si>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</si>
  <si>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</si>
  <si>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</si>
  <si>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</si>
  <si>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</si>
  <si>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</si>
  <si>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</si>
  <si>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</si>
  <si>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</si>
  <si>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</si>
  <si>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</si>
  <si>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</si>
  <si>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</si>
  <si>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</si>
  <si>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</si>
  <si>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</si>
  <si>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</si>
  <si>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</si>
  <si>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</si>
  <si>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</si>
  <si>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</si>
  <si>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</si>
  <si>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</si>
  <si>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</si>
  <si>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</si>
  <si>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</si>
  <si>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</si>
  <si>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</si>
  <si>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</si>
  <si>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</si>
  <si>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</si>
  <si>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</si>
  <si>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</si>
  <si>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</si>
  <si>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</si>
  <si>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</si>
  <si>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</si>
  <si>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U49</t>
  </si>
  <si>
    <t>U50</t>
  </si>
  <si>
    <t>U51</t>
  </si>
  <si>
    <t>U52</t>
  </si>
  <si>
    <t>U53</t>
  </si>
  <si>
    <t>U54</t>
  </si>
  <si>
    <t>U55</t>
  </si>
  <si>
    <t>U56</t>
  </si>
  <si>
    <t>U57</t>
  </si>
  <si>
    <t>U58</t>
  </si>
  <si>
    <t>U59</t>
  </si>
  <si>
    <t>U60</t>
  </si>
  <si>
    <t>U61</t>
  </si>
  <si>
    <t>U62</t>
  </si>
  <si>
    <t>U63</t>
  </si>
  <si>
    <t>U64</t>
  </si>
  <si>
    <t>U65</t>
  </si>
  <si>
    <t>U66</t>
  </si>
  <si>
    <t>U67</t>
  </si>
  <si>
    <t>U68</t>
  </si>
  <si>
    <t>U69</t>
  </si>
  <si>
    <t>U70</t>
  </si>
  <si>
    <t>U71</t>
  </si>
  <si>
    <t>U72</t>
  </si>
  <si>
    <t>U73</t>
  </si>
  <si>
    <t>U74</t>
  </si>
  <si>
    <t>U75</t>
  </si>
  <si>
    <t>U76</t>
  </si>
  <si>
    <t>U77</t>
  </si>
  <si>
    <t>U78</t>
  </si>
  <si>
    <t>U79</t>
  </si>
  <si>
    <t>U80</t>
  </si>
  <si>
    <t>U81</t>
  </si>
  <si>
    <t>U82</t>
  </si>
  <si>
    <t>U83</t>
  </si>
  <si>
    <t>U84</t>
  </si>
  <si>
    <t>U85</t>
  </si>
  <si>
    <t>U86</t>
  </si>
  <si>
    <t>U87</t>
  </si>
  <si>
    <t>U88</t>
  </si>
  <si>
    <t>U89</t>
  </si>
  <si>
    <t>U90</t>
  </si>
  <si>
    <t>U91</t>
  </si>
  <si>
    <t>U92</t>
  </si>
  <si>
    <t>U93</t>
  </si>
  <si>
    <t>U94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</si>
  <si>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</si>
  <si>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</si>
  <si>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</si>
  <si>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</si>
  <si>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</si>
  <si>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</si>
  <si>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</si>
  <si>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</si>
  <si>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</si>
  <si>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1908 Mantenimiento Correctivo coches 2000</t>
  </si>
  <si>
    <t>1909 Mantenimiento Correctivo coches 5000</t>
  </si>
  <si>
    <t>1916 Correctivo Maquinaria Stc.</t>
  </si>
  <si>
    <t>1941 Mantenimiento Correctivo coches 6000</t>
  </si>
  <si>
    <t>1954 Mantenimiento Correctivo coches 7000</t>
  </si>
  <si>
    <t>1955 Mantenimiento Correctivo coches 8000</t>
  </si>
  <si>
    <t>1961 Mantenimiento Correctivo Metro Ligero 1 (ML1)</t>
  </si>
  <si>
    <t>1968 Mantenimiento Correctivo coches 3000</t>
  </si>
  <si>
    <t>1969 Mantenimiento Correctivo coches 9000</t>
  </si>
  <si>
    <t>Notas</t>
  </si>
  <si>
    <t>Se tendrán en cuenta las Notas del apartado 27 del Pliego de Condiciones Particulares.</t>
  </si>
  <si>
    <t>Los Gastos Generales y el Beneficio Industrial se encuentran incluidos en los importes unitarios.</t>
  </si>
  <si>
    <t>Se deben rellenar las celdas sombreada en azul.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</si>
</sst>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4" fontId="2" fillId="3" borderId="0" xfId="0" applyNumberFormat="1" applyFont="1" applyFill="1" applyProtection="1">
      <protection locked="0"/>
    </xf>
    <xf numFmtId="0" fontId="6" fillId="0" borderId="0" xfId="0" applyFont="1"/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Protection="1"/>
    <xf numFmtId="0" fontId="1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3" fillId="4" borderId="8" xfId="0" applyNumberFormat="1" applyFont="1" applyFill="1" applyBorder="1" applyProtection="1"/>
    <xf numFmtId="3" fontId="2" fillId="0" borderId="3" xfId="0" applyNumberFormat="1" applyFont="1" applyBorder="1" applyProtection="1"/>
    <xf numFmtId="49" fontId="3" fillId="4" borderId="1" xfId="0" applyNumberFormat="1" applyFont="1" applyFill="1" applyBorder="1" applyAlignment="1" applyProtection="1">
      <alignment horizontal="left" wrapText="1"/>
    </xf>
    <xf numFmtId="49" fontId="3" fillId="4" borderId="6" xfId="0" applyNumberFormat="1" applyFont="1" applyFill="1" applyBorder="1" applyAlignment="1" applyProtection="1">
      <alignment horizontal="left" wrapText="1"/>
    </xf>
    <xf numFmtId="49" fontId="3" fillId="4" borderId="7" xfId="0" applyNumberFormat="1" applyFont="1" applyFill="1" applyBorder="1" applyAlignment="1" applyProtection="1">
      <alignment horizontal="left" wrapText="1"/>
    </xf>
    <xf numFmtId="4" fontId="2" fillId="5" borderId="3" xfId="0" applyNumberFormat="1" applyFont="1" applyFill="1" applyBorder="1" applyProtection="1"/>
    <xf numFmtId="49" fontId="3" fillId="4" borderId="1" xfId="0" applyNumberFormat="1" applyFont="1" applyFill="1" applyBorder="1" applyProtection="1"/>
    <xf numFmtId="10" fontId="2" fillId="0" borderId="4" xfId="0" quotePrefix="1" applyNumberFormat="1" applyFont="1" applyBorder="1" applyProtection="1"/>
    <xf numFmtId="49" fontId="2" fillId="4" borderId="2" xfId="0" applyNumberFormat="1" applyFont="1" applyFill="1" applyBorder="1" applyProtection="1"/>
    <xf numFmtId="4" fontId="2" fillId="5" borderId="2" xfId="0" applyNumberFormat="1" applyFont="1" applyFill="1" applyBorder="1" applyProtection="1"/>
    <xf numFmtId="4" fontId="3" fillId="4" borderId="1" xfId="0" applyNumberFormat="1" applyFont="1" applyFill="1" applyBorder="1" applyProtection="1"/>
    <xf numFmtId="10" fontId="2" fillId="0" borderId="4" xfId="0" quotePrefix="1" applyNumberFormat="1" applyFont="1" applyFill="1" applyBorder="1" applyProtection="1"/>
    <xf numFmtId="49" fontId="3" fillId="4" borderId="1" xfId="0" applyNumberFormat="1" applyFont="1" applyFill="1" applyBorder="1" applyAlignment="1" applyProtection="1">
      <alignment horizontal="left"/>
    </xf>
    <xf numFmtId="49" fontId="3" fillId="4" borderId="6" xfId="0" applyNumberFormat="1" applyFont="1" applyFill="1" applyBorder="1" applyAlignment="1" applyProtection="1">
      <alignment horizontal="left"/>
    </xf>
    <xf numFmtId="49" fontId="3" fillId="4" borderId="7" xfId="0" applyNumberFormat="1" applyFont="1" applyFill="1" applyBorder="1" applyAlignment="1" applyProtection="1">
      <alignment horizontal="left"/>
    </xf>
    <xf numFmtId="49" fontId="3" fillId="4" borderId="5" xfId="0" applyNumberFormat="1" applyFont="1" applyFill="1" applyBorder="1" applyProtection="1"/>
    <xf numFmtId="9" fontId="2" fillId="0" borderId="4" xfId="0" quotePrefix="1" applyNumberFormat="1" applyFont="1" applyBorder="1" applyProtection="1"/>
    <xf numFmtId="4" fontId="3" fillId="4" borderId="5" xfId="0" applyNumberFormat="1" applyFont="1" applyFill="1" applyBorder="1" applyProtection="1"/>
    <xf numFmtId="9" fontId="2" fillId="5" borderId="4" xfId="0" quotePrefix="1" applyNumberFormat="1" applyFont="1" applyFill="1" applyBorder="1" applyProtection="1"/>
    <xf numFmtId="49" fontId="1" fillId="4" borderId="1" xfId="0" applyNumberFormat="1" applyFont="1" applyFill="1" applyBorder="1" applyAlignment="1" applyProtection="1">
      <alignment horizontal="left"/>
    </xf>
    <xf numFmtId="49" fontId="1" fillId="4" borderId="6" xfId="0" applyNumberFormat="1" applyFont="1" applyFill="1" applyBorder="1" applyAlignment="1" applyProtection="1">
      <alignment horizontal="left"/>
    </xf>
    <xf numFmtId="49" fontId="1" fillId="4" borderId="7" xfId="0" applyNumberFormat="1" applyFont="1" applyFill="1" applyBorder="1" applyAlignment="1" applyProtection="1">
      <alignment horizontal="left"/>
    </xf>
    <xf numFmtId="4" fontId="3" fillId="5" borderId="2" xfId="0" applyNumberFormat="1" applyFont="1" applyFill="1" applyBorder="1" applyProtection="1"/>
    <xf numFmtId="49" fontId="0" fillId="0" borderId="0" xfId="0" applyNumberFormat="1" applyProtection="1"/>
    <xf numFmtId="0" fontId="1" fillId="2" borderId="1" xfId="0" applyFont="1" applyFill="1" applyBorder="1" applyAlignment="1" applyProtection="1">
      <alignment horizontal="center" vertical="top"/>
    </xf>
    <xf numFmtId="0" fontId="1" fillId="2" borderId="7" xfId="0" applyFont="1" applyFill="1" applyBorder="1" applyAlignment="1" applyProtection="1">
      <alignment horizontal="center" vertical="top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49" fontId="2" fillId="0" borderId="0" xfId="0" applyNumberFormat="1" applyFont="1" applyProtection="1"/>
    <xf numFmtId="4" fontId="2" fillId="0" borderId="0" xfId="0" applyNumberFormat="1" applyFont="1" applyProtection="1"/>
    <xf numFmtId="164" fontId="0" fillId="4" borderId="0" xfId="0" applyNumberFormat="1" applyFill="1" applyProtection="1"/>
    <xf numFmtId="4" fontId="2" fillId="4" borderId="0" xfId="0" applyNumberFormat="1" applyFont="1" applyFill="1" applyProtection="1"/>
    <xf numFmtId="0" fontId="0" fillId="0" borderId="0" xfId="0" applyAlignment="1" applyProtection="1">
      <alignment horizontal="left" vertical="top"/>
    </xf>
    <xf numFmtId="0" fontId="4" fillId="0" borderId="0" xfId="0" applyFont="1" applyProtection="1"/>
    <xf numFmtId="4" fontId="0" fillId="4" borderId="0" xfId="0" applyNumberFormat="1" applyFill="1" applyProtection="1"/>
    <xf numFmtId="0" fontId="5" fillId="0" borderId="0" xfId="0" applyFon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4</xdr:row>
      <xdr:rowOff>8706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31A0C3D-9A83-4DBF-AE30-0DFD1FF99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2296" y="60960"/>
          <a:ext cx="1112520" cy="70974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9A1F0-A084-46CB-8E98-941FED1A6A1A}">
  <dimension ref="A1:K115"/>
  <sheetViews>
    <sheetView tabSelected="1" workbookViewId="0">
      <selection activeCell="H42" sqref="H42"/>
    </sheetView>
  </sheetViews>
  <sheetFormatPr baseColWidth="10" defaultColWidth="11.42578125" defaultRowHeight="15" x14ac:dyDescent="0.25"/>
  <cols>
    <col min="1" max="1" width="28.28515625" style="6" customWidth="1"/>
    <col min="2" max="2" width="12.140625" style="6" bestFit="1" customWidth="1"/>
    <col min="3" max="3" width="64.85546875" style="6" customWidth="1"/>
    <col min="4" max="4" width="18.7109375" style="6" customWidth="1"/>
    <col min="5" max="5" width="32.140625" style="8" customWidth="1"/>
    <col min="6" max="6" width="18" style="8" bestFit="1" customWidth="1"/>
    <col min="7" max="7" width="22.5703125" style="9" customWidth="1"/>
    <col min="8" max="8" width="19.7109375" style="6" bestFit="1" customWidth="1"/>
    <col min="9" max="9" width="18.7109375" style="8" customWidth="1"/>
    <col min="10" max="10" width="13.85546875" style="6" bestFit="1" customWidth="1"/>
    <col min="11" max="11" width="15.140625" style="6" bestFit="1" customWidth="1"/>
    <col min="12" max="16384" width="11.42578125" style="6"/>
  </cols>
  <sheetData>
    <row r="1" spans="1:11" ht="15.75" thickBot="1" x14ac:dyDescent="0.3">
      <c r="D1" s="7" t="s">
        <v>0</v>
      </c>
      <c r="H1" s="7" t="s">
        <v>1</v>
      </c>
    </row>
    <row r="2" spans="1:11" ht="15.75" thickBot="1" x14ac:dyDescent="0.3">
      <c r="A2" s="10" t="s">
        <v>2</v>
      </c>
      <c r="B2" s="11"/>
    </row>
    <row r="3" spans="1:11" ht="15.75" thickBot="1" x14ac:dyDescent="0.3">
      <c r="A3" s="12" t="s">
        <v>3</v>
      </c>
      <c r="B3" s="13"/>
      <c r="C3" s="14"/>
      <c r="D3" s="15">
        <f>D6-D4-D5</f>
        <v>396000</v>
      </c>
      <c r="E3" s="12" t="s">
        <v>4</v>
      </c>
      <c r="F3" s="13"/>
      <c r="G3" s="14"/>
      <c r="H3" s="15">
        <f>SUM(I:I)</f>
        <v>0</v>
      </c>
    </row>
    <row r="4" spans="1:11" ht="15.75" thickBot="1" x14ac:dyDescent="0.3">
      <c r="A4" s="16" t="s">
        <v>5</v>
      </c>
      <c r="B4" s="17">
        <v>0</v>
      </c>
      <c r="C4" s="18" t="s">
        <v>6</v>
      </c>
      <c r="D4" s="19">
        <f>ROUND((B4*(D6/(1+B4+B5))),2)</f>
        <v>0</v>
      </c>
      <c r="E4" s="20" t="s">
        <v>7</v>
      </c>
      <c r="F4" s="21">
        <v>0</v>
      </c>
      <c r="G4" s="18" t="s">
        <v>6</v>
      </c>
      <c r="H4" s="19">
        <f>ROUND($H$3*F4,2)</f>
        <v>0</v>
      </c>
    </row>
    <row r="5" spans="1:11" ht="15.75" thickBot="1" x14ac:dyDescent="0.3">
      <c r="A5" s="16" t="s">
        <v>8</v>
      </c>
      <c r="B5" s="17">
        <v>0</v>
      </c>
      <c r="C5" s="18" t="s">
        <v>9</v>
      </c>
      <c r="D5" s="19">
        <f>ROUND((B5*(D6/(1+B4+B5))),2)</f>
        <v>0</v>
      </c>
      <c r="E5" s="20" t="s">
        <v>10</v>
      </c>
      <c r="F5" s="21">
        <v>0</v>
      </c>
      <c r="G5" s="18" t="s">
        <v>9</v>
      </c>
      <c r="H5" s="19">
        <f>ROUND($H$3*F5,2)</f>
        <v>0</v>
      </c>
    </row>
    <row r="6" spans="1:11" ht="15.75" thickBot="1" x14ac:dyDescent="0.3">
      <c r="A6" s="22" t="s">
        <v>11</v>
      </c>
      <c r="B6" s="23"/>
      <c r="C6" s="24"/>
      <c r="D6" s="19">
        <f>SUM(G14:G115)</f>
        <v>396000</v>
      </c>
      <c r="E6" s="22" t="s">
        <v>12</v>
      </c>
      <c r="F6" s="23"/>
      <c r="G6" s="24"/>
      <c r="H6" s="19">
        <f>SUM(I14:I115)</f>
        <v>0</v>
      </c>
    </row>
    <row r="7" spans="1:11" ht="15.75" thickBot="1" x14ac:dyDescent="0.3">
      <c r="A7" s="25" t="s">
        <v>13</v>
      </c>
      <c r="B7" s="26">
        <v>0.21</v>
      </c>
      <c r="C7" s="18" t="s">
        <v>14</v>
      </c>
      <c r="D7" s="19">
        <f>ROUND($D$6*B7,2)</f>
        <v>83160</v>
      </c>
      <c r="E7" s="27" t="s">
        <v>13</v>
      </c>
      <c r="F7" s="28">
        <f>B7</f>
        <v>0.21</v>
      </c>
      <c r="G7" s="18" t="s">
        <v>14</v>
      </c>
      <c r="H7" s="19">
        <f>ROUND($H$6*F7,2)</f>
        <v>0</v>
      </c>
    </row>
    <row r="8" spans="1:11" ht="15.75" thickBot="1" x14ac:dyDescent="0.3">
      <c r="A8" s="29" t="s">
        <v>15</v>
      </c>
      <c r="B8" s="30"/>
      <c r="C8" s="31"/>
      <c r="D8" s="32">
        <f>SUM(D6:D7)</f>
        <v>479160</v>
      </c>
      <c r="E8" s="29" t="s">
        <v>16</v>
      </c>
      <c r="F8" s="30"/>
      <c r="G8" s="31"/>
      <c r="H8" s="32">
        <f>SUM(H6:H7)</f>
        <v>0</v>
      </c>
    </row>
    <row r="9" spans="1:11" ht="15.75" thickBot="1" x14ac:dyDescent="0.3"/>
    <row r="10" spans="1:11" ht="15.75" thickBot="1" x14ac:dyDescent="0.3">
      <c r="A10" s="33"/>
      <c r="F10" s="34" t="s">
        <v>17</v>
      </c>
      <c r="G10" s="35"/>
      <c r="H10" s="34" t="s">
        <v>18</v>
      </c>
      <c r="I10" s="35"/>
    </row>
    <row r="11" spans="1:11" x14ac:dyDescent="0.25">
      <c r="A11" s="36" t="s">
        <v>19</v>
      </c>
      <c r="B11" s="36" t="s">
        <v>20</v>
      </c>
      <c r="C11" s="36" t="s">
        <v>21</v>
      </c>
      <c r="D11" s="36" t="s">
        <v>22</v>
      </c>
      <c r="E11" s="37" t="s">
        <v>23</v>
      </c>
      <c r="F11" s="37" t="s">
        <v>24</v>
      </c>
      <c r="G11" s="36" t="s">
        <v>25</v>
      </c>
      <c r="H11" s="36" t="s">
        <v>26</v>
      </c>
      <c r="I11" s="36" t="s">
        <v>27</v>
      </c>
    </row>
    <row r="12" spans="1:11" x14ac:dyDescent="0.25">
      <c r="A12" s="38" t="s">
        <v>28</v>
      </c>
      <c r="B12" s="38" t="s">
        <v>115</v>
      </c>
      <c r="C12" s="38" t="s">
        <v>114</v>
      </c>
      <c r="D12" s="38"/>
      <c r="E12" s="39"/>
      <c r="F12" s="39"/>
      <c r="G12" s="40"/>
      <c r="H12" s="41"/>
      <c r="I12" s="41"/>
    </row>
    <row r="13" spans="1:11" x14ac:dyDescent="0.25">
      <c r="A13" s="38" t="s">
        <v>204</v>
      </c>
      <c r="B13" s="42">
        <v>1908</v>
      </c>
      <c r="C13" s="43" t="s">
        <v>213</v>
      </c>
      <c r="G13" s="44"/>
      <c r="H13" s="41"/>
      <c r="I13" s="41"/>
    </row>
    <row r="14" spans="1:11" x14ac:dyDescent="0.25">
      <c r="A14" s="38"/>
      <c r="B14" s="6" t="s">
        <v>29</v>
      </c>
      <c r="C14" s="43" t="s">
        <v>36</v>
      </c>
      <c r="D14" s="6" t="s">
        <v>30</v>
      </c>
      <c r="E14" s="8">
        <v>10</v>
      </c>
      <c r="F14" s="8">
        <v>286</v>
      </c>
      <c r="G14" s="44">
        <f t="shared" ref="G14:G38" si="0">ROUND(E14*F14,2)</f>
        <v>2860</v>
      </c>
      <c r="H14" s="2"/>
      <c r="I14" s="41">
        <f t="shared" ref="I14:I38" si="1">ROUND(E14*H14,2)</f>
        <v>0</v>
      </c>
      <c r="K14" s="45" t="str">
        <f t="shared" ref="K14:K77" si="2">+IF(H14&gt;F14,"Importe superior a importe máximo","")</f>
        <v/>
      </c>
    </row>
    <row r="15" spans="1:11" x14ac:dyDescent="0.25">
      <c r="A15" s="38"/>
      <c r="B15" s="6" t="s">
        <v>31</v>
      </c>
      <c r="C15" s="6" t="s">
        <v>37</v>
      </c>
      <c r="D15" s="6" t="s">
        <v>30</v>
      </c>
      <c r="E15" s="8">
        <v>5</v>
      </c>
      <c r="F15" s="8">
        <v>286</v>
      </c>
      <c r="G15" s="44">
        <f t="shared" si="0"/>
        <v>1430</v>
      </c>
      <c r="H15" s="2"/>
      <c r="I15" s="41">
        <f t="shared" si="1"/>
        <v>0</v>
      </c>
      <c r="K15" s="45" t="str">
        <f t="shared" si="2"/>
        <v/>
      </c>
    </row>
    <row r="16" spans="1:11" x14ac:dyDescent="0.25">
      <c r="A16" s="38"/>
      <c r="B16" s="6" t="s">
        <v>32</v>
      </c>
      <c r="C16" s="43" t="s">
        <v>38</v>
      </c>
      <c r="D16" s="6" t="s">
        <v>30</v>
      </c>
      <c r="E16" s="8">
        <v>10</v>
      </c>
      <c r="F16" s="8">
        <v>286</v>
      </c>
      <c r="G16" s="44">
        <f t="shared" si="0"/>
        <v>2860</v>
      </c>
      <c r="H16" s="2"/>
      <c r="I16" s="41">
        <f t="shared" si="1"/>
        <v>0</v>
      </c>
      <c r="K16" s="45" t="str">
        <f t="shared" si="2"/>
        <v/>
      </c>
    </row>
    <row r="17" spans="1:11" x14ac:dyDescent="0.25">
      <c r="A17" s="38"/>
      <c r="B17" s="6" t="s">
        <v>33</v>
      </c>
      <c r="C17" s="6" t="s">
        <v>39</v>
      </c>
      <c r="D17" s="6" t="s">
        <v>30</v>
      </c>
      <c r="E17" s="8">
        <v>7</v>
      </c>
      <c r="F17" s="8">
        <v>286</v>
      </c>
      <c r="G17" s="44">
        <f t="shared" si="0"/>
        <v>2002</v>
      </c>
      <c r="H17" s="2"/>
      <c r="I17" s="41">
        <f t="shared" si="1"/>
        <v>0</v>
      </c>
      <c r="K17" s="45" t="str">
        <f t="shared" si="2"/>
        <v/>
      </c>
    </row>
    <row r="18" spans="1:11" x14ac:dyDescent="0.25">
      <c r="A18" s="38"/>
      <c r="B18" s="6" t="s">
        <v>34</v>
      </c>
      <c r="C18" s="43" t="s">
        <v>40</v>
      </c>
      <c r="D18" s="6" t="s">
        <v>30</v>
      </c>
      <c r="E18" s="8">
        <v>10</v>
      </c>
      <c r="F18" s="8">
        <v>286</v>
      </c>
      <c r="G18" s="44">
        <f t="shared" si="0"/>
        <v>2860</v>
      </c>
      <c r="H18" s="2"/>
      <c r="I18" s="41">
        <f t="shared" si="1"/>
        <v>0</v>
      </c>
      <c r="K18" s="45" t="str">
        <f t="shared" si="2"/>
        <v/>
      </c>
    </row>
    <row r="19" spans="1:11" x14ac:dyDescent="0.25">
      <c r="A19" s="38"/>
      <c r="B19" s="6" t="s">
        <v>35</v>
      </c>
      <c r="C19" s="6" t="s">
        <v>41</v>
      </c>
      <c r="D19" s="6" t="s">
        <v>30</v>
      </c>
      <c r="E19" s="8">
        <v>2</v>
      </c>
      <c r="F19" s="8">
        <v>286</v>
      </c>
      <c r="G19" s="44">
        <f t="shared" si="0"/>
        <v>572</v>
      </c>
      <c r="H19" s="2"/>
      <c r="I19" s="41">
        <f t="shared" si="1"/>
        <v>0</v>
      </c>
      <c r="K19" s="45" t="str">
        <f t="shared" si="2"/>
        <v/>
      </c>
    </row>
    <row r="20" spans="1:11" x14ac:dyDescent="0.25">
      <c r="A20" s="38"/>
      <c r="B20" s="6" t="s">
        <v>118</v>
      </c>
      <c r="C20" s="43" t="s">
        <v>42</v>
      </c>
      <c r="D20" s="6" t="s">
        <v>30</v>
      </c>
      <c r="E20" s="8">
        <v>3</v>
      </c>
      <c r="F20" s="8">
        <v>286</v>
      </c>
      <c r="G20" s="44">
        <f t="shared" si="0"/>
        <v>858</v>
      </c>
      <c r="H20" s="2"/>
      <c r="I20" s="41">
        <f t="shared" si="1"/>
        <v>0</v>
      </c>
      <c r="K20" s="45" t="str">
        <f t="shared" si="2"/>
        <v/>
      </c>
    </row>
    <row r="21" spans="1:11" x14ac:dyDescent="0.25">
      <c r="A21" s="38"/>
      <c r="B21" s="6" t="s">
        <v>116</v>
      </c>
      <c r="C21" s="6" t="s">
        <v>43</v>
      </c>
      <c r="D21" s="6" t="s">
        <v>30</v>
      </c>
      <c r="E21" s="8">
        <v>6</v>
      </c>
      <c r="F21" s="8">
        <v>286</v>
      </c>
      <c r="G21" s="44">
        <f t="shared" si="0"/>
        <v>1716</v>
      </c>
      <c r="H21" s="2"/>
      <c r="I21" s="41">
        <f t="shared" si="1"/>
        <v>0</v>
      </c>
      <c r="K21" s="45" t="str">
        <f t="shared" si="2"/>
        <v/>
      </c>
    </row>
    <row r="22" spans="1:11" x14ac:dyDescent="0.25">
      <c r="A22" s="38"/>
      <c r="B22" s="6" t="s">
        <v>117</v>
      </c>
      <c r="C22" s="43" t="s">
        <v>36</v>
      </c>
      <c r="D22" s="6" t="s">
        <v>30</v>
      </c>
      <c r="E22" s="8">
        <v>25</v>
      </c>
      <c r="F22" s="8">
        <v>517</v>
      </c>
      <c r="G22" s="44">
        <f t="shared" si="0"/>
        <v>12925</v>
      </c>
      <c r="H22" s="2"/>
      <c r="I22" s="41">
        <f t="shared" si="1"/>
        <v>0</v>
      </c>
      <c r="K22" s="45" t="str">
        <f t="shared" si="2"/>
        <v/>
      </c>
    </row>
    <row r="23" spans="1:11" x14ac:dyDescent="0.25">
      <c r="A23" s="38"/>
      <c r="B23" s="6" t="s">
        <v>119</v>
      </c>
      <c r="C23" s="6" t="s">
        <v>37</v>
      </c>
      <c r="D23" s="6" t="s">
        <v>30</v>
      </c>
      <c r="E23" s="8">
        <v>5</v>
      </c>
      <c r="F23" s="8">
        <v>517</v>
      </c>
      <c r="G23" s="44">
        <f t="shared" si="0"/>
        <v>2585</v>
      </c>
      <c r="H23" s="2"/>
      <c r="I23" s="41">
        <f t="shared" si="1"/>
        <v>0</v>
      </c>
      <c r="K23" s="45" t="str">
        <f t="shared" si="2"/>
        <v/>
      </c>
    </row>
    <row r="24" spans="1:11" x14ac:dyDescent="0.25">
      <c r="A24" s="38"/>
      <c r="B24" s="6" t="s">
        <v>120</v>
      </c>
      <c r="C24" s="43" t="s">
        <v>38</v>
      </c>
      <c r="D24" s="6" t="s">
        <v>30</v>
      </c>
      <c r="E24" s="8">
        <v>10</v>
      </c>
      <c r="F24" s="8">
        <v>517</v>
      </c>
      <c r="G24" s="44">
        <f t="shared" si="0"/>
        <v>5170</v>
      </c>
      <c r="H24" s="2"/>
      <c r="I24" s="41">
        <f t="shared" si="1"/>
        <v>0</v>
      </c>
      <c r="K24" s="45" t="str">
        <f t="shared" si="2"/>
        <v/>
      </c>
    </row>
    <row r="25" spans="1:11" x14ac:dyDescent="0.25">
      <c r="A25" s="38"/>
      <c r="B25" s="6" t="s">
        <v>121</v>
      </c>
      <c r="C25" s="6" t="s">
        <v>39</v>
      </c>
      <c r="D25" s="6" t="s">
        <v>30</v>
      </c>
      <c r="E25" s="8">
        <v>20</v>
      </c>
      <c r="F25" s="8">
        <v>517</v>
      </c>
      <c r="G25" s="44">
        <f t="shared" si="0"/>
        <v>10340</v>
      </c>
      <c r="H25" s="2"/>
      <c r="I25" s="41">
        <f t="shared" si="1"/>
        <v>0</v>
      </c>
      <c r="K25" s="45" t="str">
        <f t="shared" si="2"/>
        <v/>
      </c>
    </row>
    <row r="26" spans="1:11" x14ac:dyDescent="0.25">
      <c r="B26" s="6" t="s">
        <v>122</v>
      </c>
      <c r="C26" s="6" t="s">
        <v>40</v>
      </c>
      <c r="D26" s="6" t="s">
        <v>30</v>
      </c>
      <c r="E26" s="8">
        <v>10</v>
      </c>
      <c r="F26" s="8">
        <v>517</v>
      </c>
      <c r="G26" s="44">
        <f t="shared" si="0"/>
        <v>5170</v>
      </c>
      <c r="H26" s="2"/>
      <c r="I26" s="41">
        <f t="shared" si="1"/>
        <v>0</v>
      </c>
      <c r="K26" s="45" t="str">
        <f t="shared" si="2"/>
        <v/>
      </c>
    </row>
    <row r="27" spans="1:11" x14ac:dyDescent="0.25">
      <c r="B27" s="6" t="s">
        <v>123</v>
      </c>
      <c r="C27" s="6" t="s">
        <v>41</v>
      </c>
      <c r="D27" s="6" t="s">
        <v>30</v>
      </c>
      <c r="E27" s="8">
        <v>3</v>
      </c>
      <c r="F27" s="8">
        <v>517</v>
      </c>
      <c r="G27" s="44">
        <f t="shared" si="0"/>
        <v>1551</v>
      </c>
      <c r="H27" s="2"/>
      <c r="I27" s="41">
        <f t="shared" si="1"/>
        <v>0</v>
      </c>
      <c r="K27" s="45" t="str">
        <f t="shared" si="2"/>
        <v/>
      </c>
    </row>
    <row r="28" spans="1:11" x14ac:dyDescent="0.25">
      <c r="B28" s="6" t="s">
        <v>124</v>
      </c>
      <c r="C28" s="6" t="s">
        <v>42</v>
      </c>
      <c r="D28" s="6" t="s">
        <v>30</v>
      </c>
      <c r="E28" s="8">
        <v>4</v>
      </c>
      <c r="F28" s="8">
        <v>517</v>
      </c>
      <c r="G28" s="44">
        <f t="shared" si="0"/>
        <v>2068</v>
      </c>
      <c r="H28" s="2"/>
      <c r="I28" s="41">
        <f t="shared" si="1"/>
        <v>0</v>
      </c>
      <c r="K28" s="45" t="str">
        <f t="shared" si="2"/>
        <v/>
      </c>
    </row>
    <row r="29" spans="1:11" x14ac:dyDescent="0.25">
      <c r="B29" s="6" t="s">
        <v>125</v>
      </c>
      <c r="C29" s="6" t="s">
        <v>43</v>
      </c>
      <c r="D29" s="6" t="s">
        <v>30</v>
      </c>
      <c r="E29" s="8">
        <v>20</v>
      </c>
      <c r="F29" s="8">
        <v>517</v>
      </c>
      <c r="G29" s="44">
        <f t="shared" si="0"/>
        <v>10340</v>
      </c>
      <c r="H29" s="2"/>
      <c r="I29" s="41">
        <f t="shared" si="1"/>
        <v>0</v>
      </c>
      <c r="K29" s="45" t="str">
        <f t="shared" si="2"/>
        <v/>
      </c>
    </row>
    <row r="30" spans="1:11" x14ac:dyDescent="0.25">
      <c r="B30" s="6" t="s">
        <v>126</v>
      </c>
      <c r="C30" s="6" t="s">
        <v>44</v>
      </c>
      <c r="D30" s="6" t="s">
        <v>30</v>
      </c>
      <c r="E30" s="8">
        <v>10</v>
      </c>
      <c r="F30" s="8">
        <v>517</v>
      </c>
      <c r="G30" s="44">
        <f t="shared" si="0"/>
        <v>5170</v>
      </c>
      <c r="H30" s="2"/>
      <c r="I30" s="41">
        <f t="shared" si="1"/>
        <v>0</v>
      </c>
      <c r="K30" s="45" t="str">
        <f t="shared" si="2"/>
        <v/>
      </c>
    </row>
    <row r="31" spans="1:11" x14ac:dyDescent="0.25">
      <c r="B31" s="6" t="s">
        <v>127</v>
      </c>
      <c r="C31" s="6" t="s">
        <v>45</v>
      </c>
      <c r="D31" s="6" t="s">
        <v>30</v>
      </c>
      <c r="E31" s="8">
        <v>3</v>
      </c>
      <c r="F31" s="8">
        <v>660</v>
      </c>
      <c r="G31" s="44">
        <f t="shared" si="0"/>
        <v>1980</v>
      </c>
      <c r="H31" s="2"/>
      <c r="I31" s="41">
        <f t="shared" si="1"/>
        <v>0</v>
      </c>
      <c r="K31" s="45" t="str">
        <f t="shared" si="2"/>
        <v/>
      </c>
    </row>
    <row r="32" spans="1:11" x14ac:dyDescent="0.25">
      <c r="B32" s="6" t="s">
        <v>128</v>
      </c>
      <c r="C32" s="6" t="s">
        <v>46</v>
      </c>
      <c r="D32" s="6" t="s">
        <v>30</v>
      </c>
      <c r="E32" s="8">
        <v>8</v>
      </c>
      <c r="F32" s="8">
        <v>990</v>
      </c>
      <c r="G32" s="44">
        <f t="shared" si="0"/>
        <v>7920</v>
      </c>
      <c r="H32" s="2"/>
      <c r="I32" s="41">
        <f t="shared" si="1"/>
        <v>0</v>
      </c>
      <c r="K32" s="45" t="str">
        <f t="shared" si="2"/>
        <v/>
      </c>
    </row>
    <row r="33" spans="1:11" x14ac:dyDescent="0.25">
      <c r="B33" s="6" t="s">
        <v>129</v>
      </c>
      <c r="C33" s="6" t="s">
        <v>47</v>
      </c>
      <c r="D33" s="6" t="s">
        <v>30</v>
      </c>
      <c r="E33" s="8">
        <v>20</v>
      </c>
      <c r="F33" s="8">
        <v>396</v>
      </c>
      <c r="G33" s="44">
        <f t="shared" si="0"/>
        <v>7920</v>
      </c>
      <c r="H33" s="2"/>
      <c r="I33" s="41">
        <f t="shared" si="1"/>
        <v>0</v>
      </c>
      <c r="K33" s="45" t="str">
        <f t="shared" si="2"/>
        <v/>
      </c>
    </row>
    <row r="34" spans="1:11" x14ac:dyDescent="0.25">
      <c r="B34" s="6" t="s">
        <v>130</v>
      </c>
      <c r="C34" s="6" t="s">
        <v>48</v>
      </c>
      <c r="D34" s="6" t="s">
        <v>30</v>
      </c>
      <c r="E34" s="8">
        <v>10</v>
      </c>
      <c r="F34" s="8">
        <v>396</v>
      </c>
      <c r="G34" s="44">
        <f t="shared" si="0"/>
        <v>3960</v>
      </c>
      <c r="H34" s="2"/>
      <c r="I34" s="41">
        <f t="shared" si="1"/>
        <v>0</v>
      </c>
      <c r="K34" s="45" t="str">
        <f t="shared" si="2"/>
        <v/>
      </c>
    </row>
    <row r="35" spans="1:11" x14ac:dyDescent="0.25">
      <c r="B35" s="6" t="s">
        <v>131</v>
      </c>
      <c r="C35" s="6" t="s">
        <v>49</v>
      </c>
      <c r="D35" s="6" t="s">
        <v>30</v>
      </c>
      <c r="E35" s="8">
        <v>5</v>
      </c>
      <c r="F35" s="8">
        <v>396</v>
      </c>
      <c r="G35" s="44">
        <f t="shared" si="0"/>
        <v>1980</v>
      </c>
      <c r="H35" s="2"/>
      <c r="I35" s="41">
        <f t="shared" si="1"/>
        <v>0</v>
      </c>
      <c r="K35" s="45" t="str">
        <f t="shared" si="2"/>
        <v/>
      </c>
    </row>
    <row r="36" spans="1:11" x14ac:dyDescent="0.25">
      <c r="B36" s="6" t="s">
        <v>132</v>
      </c>
      <c r="C36" s="6" t="s">
        <v>50</v>
      </c>
      <c r="D36" s="6" t="s">
        <v>30</v>
      </c>
      <c r="E36" s="8">
        <v>5</v>
      </c>
      <c r="F36" s="8">
        <v>539</v>
      </c>
      <c r="G36" s="44">
        <f t="shared" si="0"/>
        <v>2695</v>
      </c>
      <c r="H36" s="2"/>
      <c r="I36" s="41">
        <f t="shared" si="1"/>
        <v>0</v>
      </c>
      <c r="K36" s="45" t="str">
        <f t="shared" si="2"/>
        <v/>
      </c>
    </row>
    <row r="37" spans="1:11" x14ac:dyDescent="0.25">
      <c r="B37" s="6" t="s">
        <v>133</v>
      </c>
      <c r="C37" s="6" t="s">
        <v>51</v>
      </c>
      <c r="D37" s="6" t="s">
        <v>30</v>
      </c>
      <c r="E37" s="8">
        <v>8</v>
      </c>
      <c r="F37" s="8">
        <v>247.5</v>
      </c>
      <c r="G37" s="44">
        <f t="shared" si="0"/>
        <v>1980</v>
      </c>
      <c r="H37" s="2"/>
      <c r="I37" s="41">
        <f t="shared" si="1"/>
        <v>0</v>
      </c>
      <c r="K37" s="45" t="str">
        <f t="shared" si="2"/>
        <v/>
      </c>
    </row>
    <row r="38" spans="1:11" x14ac:dyDescent="0.25">
      <c r="B38" s="6" t="s">
        <v>134</v>
      </c>
      <c r="C38" s="6" t="s">
        <v>52</v>
      </c>
      <c r="D38" s="6" t="s">
        <v>30</v>
      </c>
      <c r="E38" s="8">
        <v>200</v>
      </c>
      <c r="F38" s="8">
        <v>88</v>
      </c>
      <c r="G38" s="44">
        <f t="shared" si="0"/>
        <v>17600</v>
      </c>
      <c r="H38" s="2"/>
      <c r="I38" s="41">
        <f t="shared" si="1"/>
        <v>0</v>
      </c>
      <c r="K38" s="45" t="str">
        <f t="shared" si="2"/>
        <v/>
      </c>
    </row>
    <row r="39" spans="1:11" x14ac:dyDescent="0.25">
      <c r="A39" s="38" t="s">
        <v>205</v>
      </c>
      <c r="B39" s="42">
        <v>1909</v>
      </c>
      <c r="C39" s="6" t="s">
        <v>214</v>
      </c>
      <c r="K39" s="45" t="str">
        <f t="shared" si="2"/>
        <v/>
      </c>
    </row>
    <row r="40" spans="1:11" x14ac:dyDescent="0.25">
      <c r="B40" s="6" t="s">
        <v>135</v>
      </c>
      <c r="C40" s="6" t="s">
        <v>53</v>
      </c>
      <c r="D40" s="6" t="s">
        <v>30</v>
      </c>
      <c r="E40" s="8">
        <v>6</v>
      </c>
      <c r="F40" s="8">
        <v>286</v>
      </c>
      <c r="G40" s="44">
        <f t="shared" ref="G40:G58" si="3">ROUND(E40*F40,2)</f>
        <v>1716</v>
      </c>
      <c r="H40" s="2"/>
      <c r="I40" s="41">
        <f t="shared" ref="I40:I58" si="4">ROUND(E40*H40,2)</f>
        <v>0</v>
      </c>
      <c r="K40" s="45" t="str">
        <f t="shared" si="2"/>
        <v/>
      </c>
    </row>
    <row r="41" spans="1:11" x14ac:dyDescent="0.25">
      <c r="B41" s="6" t="s">
        <v>136</v>
      </c>
      <c r="C41" s="6" t="s">
        <v>54</v>
      </c>
      <c r="D41" s="6" t="s">
        <v>30</v>
      </c>
      <c r="E41" s="8">
        <v>20</v>
      </c>
      <c r="F41" s="8">
        <v>286</v>
      </c>
      <c r="G41" s="44">
        <f t="shared" si="3"/>
        <v>5720</v>
      </c>
      <c r="H41" s="2"/>
      <c r="I41" s="41">
        <f t="shared" si="4"/>
        <v>0</v>
      </c>
      <c r="K41" s="45" t="str">
        <f t="shared" si="2"/>
        <v/>
      </c>
    </row>
    <row r="42" spans="1:11" x14ac:dyDescent="0.25">
      <c r="B42" s="6" t="s">
        <v>137</v>
      </c>
      <c r="C42" s="6" t="s">
        <v>55</v>
      </c>
      <c r="D42" s="6" t="s">
        <v>30</v>
      </c>
      <c r="E42" s="8">
        <v>8</v>
      </c>
      <c r="F42" s="8">
        <v>286</v>
      </c>
      <c r="G42" s="44">
        <f t="shared" si="3"/>
        <v>2288</v>
      </c>
      <c r="H42" s="2"/>
      <c r="I42" s="41">
        <f t="shared" si="4"/>
        <v>0</v>
      </c>
      <c r="K42" s="45" t="str">
        <f t="shared" si="2"/>
        <v/>
      </c>
    </row>
    <row r="43" spans="1:11" x14ac:dyDescent="0.25">
      <c r="B43" s="6" t="s">
        <v>138</v>
      </c>
      <c r="C43" s="6" t="s">
        <v>56</v>
      </c>
      <c r="D43" s="6" t="s">
        <v>30</v>
      </c>
      <c r="E43" s="8">
        <v>12</v>
      </c>
      <c r="F43" s="8">
        <v>2282.5</v>
      </c>
      <c r="G43" s="44">
        <f t="shared" si="3"/>
        <v>27390</v>
      </c>
      <c r="H43" s="2"/>
      <c r="I43" s="41">
        <f t="shared" si="4"/>
        <v>0</v>
      </c>
      <c r="K43" s="45" t="str">
        <f t="shared" si="2"/>
        <v/>
      </c>
    </row>
    <row r="44" spans="1:11" x14ac:dyDescent="0.25">
      <c r="B44" s="6" t="s">
        <v>139</v>
      </c>
      <c r="C44" s="6" t="s">
        <v>57</v>
      </c>
      <c r="D44" s="6" t="s">
        <v>30</v>
      </c>
      <c r="E44" s="8">
        <v>10</v>
      </c>
      <c r="F44" s="8">
        <v>660</v>
      </c>
      <c r="G44" s="44">
        <f t="shared" si="3"/>
        <v>6600</v>
      </c>
      <c r="H44" s="2"/>
      <c r="I44" s="41">
        <f t="shared" si="4"/>
        <v>0</v>
      </c>
      <c r="K44" s="45" t="str">
        <f t="shared" si="2"/>
        <v/>
      </c>
    </row>
    <row r="45" spans="1:11" x14ac:dyDescent="0.25">
      <c r="B45" s="6" t="s">
        <v>140</v>
      </c>
      <c r="C45" s="6" t="s">
        <v>58</v>
      </c>
      <c r="D45" s="6" t="s">
        <v>30</v>
      </c>
      <c r="E45" s="8">
        <v>12</v>
      </c>
      <c r="F45" s="8">
        <v>825</v>
      </c>
      <c r="G45" s="44">
        <f t="shared" si="3"/>
        <v>9900</v>
      </c>
      <c r="H45" s="2"/>
      <c r="I45" s="41">
        <f t="shared" si="4"/>
        <v>0</v>
      </c>
      <c r="K45" s="45" t="str">
        <f t="shared" si="2"/>
        <v/>
      </c>
    </row>
    <row r="46" spans="1:11" x14ac:dyDescent="0.25">
      <c r="B46" s="6" t="s">
        <v>141</v>
      </c>
      <c r="C46" s="6" t="s">
        <v>59</v>
      </c>
      <c r="D46" s="6" t="s">
        <v>30</v>
      </c>
      <c r="E46" s="8">
        <v>6</v>
      </c>
      <c r="F46" s="8">
        <v>1760</v>
      </c>
      <c r="G46" s="44">
        <f t="shared" si="3"/>
        <v>10560</v>
      </c>
      <c r="H46" s="2"/>
      <c r="I46" s="41">
        <f t="shared" si="4"/>
        <v>0</v>
      </c>
      <c r="K46" s="45" t="str">
        <f t="shared" si="2"/>
        <v/>
      </c>
    </row>
    <row r="47" spans="1:11" x14ac:dyDescent="0.25">
      <c r="B47" s="6" t="s">
        <v>142</v>
      </c>
      <c r="C47" s="6" t="s">
        <v>54</v>
      </c>
      <c r="D47" s="6" t="s">
        <v>30</v>
      </c>
      <c r="E47" s="8">
        <v>20</v>
      </c>
      <c r="F47" s="8">
        <v>506</v>
      </c>
      <c r="G47" s="44">
        <f t="shared" si="3"/>
        <v>10120</v>
      </c>
      <c r="H47" s="2"/>
      <c r="I47" s="41">
        <f t="shared" si="4"/>
        <v>0</v>
      </c>
      <c r="K47" s="45" t="str">
        <f t="shared" si="2"/>
        <v/>
      </c>
    </row>
    <row r="48" spans="1:11" x14ac:dyDescent="0.25">
      <c r="B48" s="6" t="s">
        <v>143</v>
      </c>
      <c r="C48" s="6" t="s">
        <v>55</v>
      </c>
      <c r="D48" s="6" t="s">
        <v>30</v>
      </c>
      <c r="E48" s="8">
        <v>20</v>
      </c>
      <c r="F48" s="8">
        <v>517</v>
      </c>
      <c r="G48" s="44">
        <f t="shared" si="3"/>
        <v>10340</v>
      </c>
      <c r="H48" s="2"/>
      <c r="I48" s="41">
        <f t="shared" si="4"/>
        <v>0</v>
      </c>
      <c r="K48" s="45" t="str">
        <f t="shared" si="2"/>
        <v/>
      </c>
    </row>
    <row r="49" spans="1:11" x14ac:dyDescent="0.25">
      <c r="B49" s="6" t="s">
        <v>144</v>
      </c>
      <c r="C49" s="6" t="s">
        <v>60</v>
      </c>
      <c r="D49" s="6" t="s">
        <v>30</v>
      </c>
      <c r="E49" s="8">
        <v>10</v>
      </c>
      <c r="F49" s="8">
        <v>517</v>
      </c>
      <c r="G49" s="44">
        <f t="shared" si="3"/>
        <v>5170</v>
      </c>
      <c r="H49" s="2"/>
      <c r="I49" s="41">
        <f t="shared" si="4"/>
        <v>0</v>
      </c>
      <c r="K49" s="45" t="str">
        <f t="shared" si="2"/>
        <v/>
      </c>
    </row>
    <row r="50" spans="1:11" x14ac:dyDescent="0.25">
      <c r="B50" s="6" t="s">
        <v>145</v>
      </c>
      <c r="C50" s="6" t="s">
        <v>61</v>
      </c>
      <c r="D50" s="6" t="s">
        <v>30</v>
      </c>
      <c r="E50" s="8">
        <v>15</v>
      </c>
      <c r="F50" s="8">
        <v>396</v>
      </c>
      <c r="G50" s="44">
        <f t="shared" si="3"/>
        <v>5940</v>
      </c>
      <c r="H50" s="2"/>
      <c r="I50" s="41">
        <f t="shared" si="4"/>
        <v>0</v>
      </c>
      <c r="K50" s="45" t="str">
        <f t="shared" si="2"/>
        <v/>
      </c>
    </row>
    <row r="51" spans="1:11" x14ac:dyDescent="0.25">
      <c r="B51" s="6" t="s">
        <v>146</v>
      </c>
      <c r="C51" s="6" t="s">
        <v>62</v>
      </c>
      <c r="D51" s="6" t="s">
        <v>30</v>
      </c>
      <c r="E51" s="8">
        <v>10</v>
      </c>
      <c r="F51" s="8">
        <v>396</v>
      </c>
      <c r="G51" s="44">
        <f t="shared" si="3"/>
        <v>3960</v>
      </c>
      <c r="H51" s="2"/>
      <c r="I51" s="41">
        <f t="shared" si="4"/>
        <v>0</v>
      </c>
      <c r="K51" s="45" t="str">
        <f t="shared" si="2"/>
        <v/>
      </c>
    </row>
    <row r="52" spans="1:11" x14ac:dyDescent="0.25">
      <c r="B52" s="6" t="s">
        <v>147</v>
      </c>
      <c r="C52" s="6" t="s">
        <v>63</v>
      </c>
      <c r="D52" s="6" t="s">
        <v>30</v>
      </c>
      <c r="E52" s="8">
        <v>10</v>
      </c>
      <c r="F52" s="8">
        <v>396</v>
      </c>
      <c r="G52" s="44">
        <f t="shared" si="3"/>
        <v>3960</v>
      </c>
      <c r="H52" s="2"/>
      <c r="I52" s="41">
        <f t="shared" si="4"/>
        <v>0</v>
      </c>
      <c r="K52" s="45" t="str">
        <f t="shared" si="2"/>
        <v/>
      </c>
    </row>
    <row r="53" spans="1:11" x14ac:dyDescent="0.25">
      <c r="B53" s="6" t="s">
        <v>148</v>
      </c>
      <c r="C53" s="6" t="s">
        <v>64</v>
      </c>
      <c r="D53" s="6" t="s">
        <v>30</v>
      </c>
      <c r="E53" s="8">
        <v>3</v>
      </c>
      <c r="F53" s="8">
        <v>385</v>
      </c>
      <c r="G53" s="44">
        <f t="shared" si="3"/>
        <v>1155</v>
      </c>
      <c r="H53" s="2"/>
      <c r="I53" s="41">
        <f t="shared" si="4"/>
        <v>0</v>
      </c>
      <c r="K53" s="45" t="str">
        <f t="shared" si="2"/>
        <v/>
      </c>
    </row>
    <row r="54" spans="1:11" x14ac:dyDescent="0.25">
      <c r="B54" s="6" t="s">
        <v>149</v>
      </c>
      <c r="C54" s="6" t="s">
        <v>65</v>
      </c>
      <c r="D54" s="6" t="s">
        <v>30</v>
      </c>
      <c r="E54" s="8">
        <v>2</v>
      </c>
      <c r="F54" s="8">
        <v>247.5</v>
      </c>
      <c r="G54" s="44">
        <f t="shared" si="3"/>
        <v>495</v>
      </c>
      <c r="H54" s="2"/>
      <c r="I54" s="41">
        <f t="shared" si="4"/>
        <v>0</v>
      </c>
      <c r="K54" s="45" t="str">
        <f t="shared" si="2"/>
        <v/>
      </c>
    </row>
    <row r="55" spans="1:11" x14ac:dyDescent="0.25">
      <c r="B55" s="6" t="s">
        <v>150</v>
      </c>
      <c r="C55" s="6" t="s">
        <v>66</v>
      </c>
      <c r="D55" s="6" t="s">
        <v>30</v>
      </c>
      <c r="E55" s="8">
        <v>8</v>
      </c>
      <c r="F55" s="8">
        <v>247.5</v>
      </c>
      <c r="G55" s="44">
        <f t="shared" si="3"/>
        <v>1980</v>
      </c>
      <c r="H55" s="2"/>
      <c r="I55" s="41">
        <f t="shared" si="4"/>
        <v>0</v>
      </c>
      <c r="K55" s="45" t="str">
        <f t="shared" si="2"/>
        <v/>
      </c>
    </row>
    <row r="56" spans="1:11" x14ac:dyDescent="0.25">
      <c r="B56" s="6" t="s">
        <v>151</v>
      </c>
      <c r="C56" s="6" t="s">
        <v>67</v>
      </c>
      <c r="D56" s="6" t="s">
        <v>30</v>
      </c>
      <c r="E56" s="8">
        <v>8</v>
      </c>
      <c r="F56" s="8">
        <v>247.5</v>
      </c>
      <c r="G56" s="44">
        <f t="shared" si="3"/>
        <v>1980</v>
      </c>
      <c r="H56" s="2"/>
      <c r="I56" s="41">
        <f t="shared" si="4"/>
        <v>0</v>
      </c>
      <c r="K56" s="45" t="str">
        <f t="shared" si="2"/>
        <v/>
      </c>
    </row>
    <row r="57" spans="1:11" x14ac:dyDescent="0.25">
      <c r="B57" s="6" t="s">
        <v>152</v>
      </c>
      <c r="C57" s="6" t="s">
        <v>68</v>
      </c>
      <c r="D57" s="6" t="s">
        <v>30</v>
      </c>
      <c r="E57" s="8">
        <v>4</v>
      </c>
      <c r="F57" s="8">
        <v>220</v>
      </c>
      <c r="G57" s="44">
        <f t="shared" si="3"/>
        <v>880</v>
      </c>
      <c r="H57" s="2"/>
      <c r="I57" s="41">
        <f t="shared" si="4"/>
        <v>0</v>
      </c>
      <c r="K57" s="45" t="str">
        <f t="shared" si="2"/>
        <v/>
      </c>
    </row>
    <row r="58" spans="1:11" x14ac:dyDescent="0.25">
      <c r="B58" s="6" t="s">
        <v>153</v>
      </c>
      <c r="C58" s="6" t="s">
        <v>69</v>
      </c>
      <c r="D58" s="6" t="s">
        <v>30</v>
      </c>
      <c r="E58" s="8">
        <v>4</v>
      </c>
      <c r="F58" s="8">
        <v>220</v>
      </c>
      <c r="G58" s="44">
        <f t="shared" si="3"/>
        <v>880</v>
      </c>
      <c r="H58" s="2"/>
      <c r="I58" s="41">
        <f t="shared" si="4"/>
        <v>0</v>
      </c>
      <c r="K58" s="45" t="str">
        <f t="shared" si="2"/>
        <v/>
      </c>
    </row>
    <row r="59" spans="1:11" x14ac:dyDescent="0.25">
      <c r="A59" s="38" t="s">
        <v>206</v>
      </c>
      <c r="B59" s="42">
        <v>1916</v>
      </c>
      <c r="C59" s="6" t="s">
        <v>215</v>
      </c>
      <c r="K59" s="45" t="str">
        <f t="shared" si="2"/>
        <v/>
      </c>
    </row>
    <row r="60" spans="1:11" x14ac:dyDescent="0.25">
      <c r="B60" s="42" t="s">
        <v>154</v>
      </c>
      <c r="C60" s="6" t="s">
        <v>70</v>
      </c>
      <c r="D60" s="6" t="s">
        <v>30</v>
      </c>
      <c r="E60" s="8">
        <v>4</v>
      </c>
      <c r="F60" s="8">
        <v>1760</v>
      </c>
      <c r="G60" s="44">
        <f t="shared" ref="G60:G66" si="5">ROUND(E60*F60,2)</f>
        <v>7040</v>
      </c>
      <c r="H60" s="2"/>
      <c r="I60" s="41">
        <f t="shared" ref="I60:I66" si="6">ROUND(E60*H60,2)</f>
        <v>0</v>
      </c>
      <c r="K60" s="45" t="str">
        <f t="shared" si="2"/>
        <v/>
      </c>
    </row>
    <row r="61" spans="1:11" x14ac:dyDescent="0.25">
      <c r="B61" s="42" t="s">
        <v>155</v>
      </c>
      <c r="C61" s="6" t="s">
        <v>71</v>
      </c>
      <c r="D61" s="6" t="s">
        <v>30</v>
      </c>
      <c r="E61" s="8">
        <v>7</v>
      </c>
      <c r="F61" s="8">
        <v>825</v>
      </c>
      <c r="G61" s="44">
        <f t="shared" si="5"/>
        <v>5775</v>
      </c>
      <c r="H61" s="2"/>
      <c r="I61" s="41">
        <f t="shared" si="6"/>
        <v>0</v>
      </c>
      <c r="K61" s="45" t="str">
        <f t="shared" si="2"/>
        <v/>
      </c>
    </row>
    <row r="62" spans="1:11" x14ac:dyDescent="0.25">
      <c r="B62" s="42" t="s">
        <v>156</v>
      </c>
      <c r="C62" s="6" t="s">
        <v>72</v>
      </c>
      <c r="D62" s="6" t="s">
        <v>30</v>
      </c>
      <c r="E62" s="8">
        <v>6</v>
      </c>
      <c r="F62" s="8">
        <v>660</v>
      </c>
      <c r="G62" s="44">
        <f t="shared" si="5"/>
        <v>3960</v>
      </c>
      <c r="H62" s="2"/>
      <c r="I62" s="41">
        <f t="shared" si="6"/>
        <v>0</v>
      </c>
      <c r="K62" s="45" t="str">
        <f t="shared" si="2"/>
        <v/>
      </c>
    </row>
    <row r="63" spans="1:11" x14ac:dyDescent="0.25">
      <c r="B63" s="42" t="s">
        <v>157</v>
      </c>
      <c r="C63" s="6" t="s">
        <v>73</v>
      </c>
      <c r="D63" s="6" t="s">
        <v>30</v>
      </c>
      <c r="E63" s="8">
        <v>4</v>
      </c>
      <c r="F63" s="8">
        <v>660</v>
      </c>
      <c r="G63" s="44">
        <f t="shared" si="5"/>
        <v>2640</v>
      </c>
      <c r="H63" s="2"/>
      <c r="I63" s="41">
        <f t="shared" si="6"/>
        <v>0</v>
      </c>
      <c r="K63" s="45" t="str">
        <f t="shared" si="2"/>
        <v/>
      </c>
    </row>
    <row r="64" spans="1:11" x14ac:dyDescent="0.25">
      <c r="B64" s="42" t="s">
        <v>158</v>
      </c>
      <c r="C64" s="6" t="s">
        <v>74</v>
      </c>
      <c r="D64" s="6" t="s">
        <v>30</v>
      </c>
      <c r="E64" s="8">
        <v>6</v>
      </c>
      <c r="F64" s="8">
        <v>660</v>
      </c>
      <c r="G64" s="44">
        <f t="shared" si="5"/>
        <v>3960</v>
      </c>
      <c r="H64" s="2"/>
      <c r="I64" s="41">
        <f t="shared" si="6"/>
        <v>0</v>
      </c>
      <c r="K64" s="45" t="str">
        <f t="shared" si="2"/>
        <v/>
      </c>
    </row>
    <row r="65" spans="1:11" x14ac:dyDescent="0.25">
      <c r="B65" s="42" t="s">
        <v>159</v>
      </c>
      <c r="C65" s="6" t="s">
        <v>75</v>
      </c>
      <c r="D65" s="6" t="s">
        <v>30</v>
      </c>
      <c r="E65" s="8">
        <v>5</v>
      </c>
      <c r="F65" s="8">
        <v>660</v>
      </c>
      <c r="G65" s="44">
        <f t="shared" si="5"/>
        <v>3300</v>
      </c>
      <c r="H65" s="2"/>
      <c r="I65" s="41">
        <f t="shared" si="6"/>
        <v>0</v>
      </c>
      <c r="K65" s="45" t="str">
        <f t="shared" si="2"/>
        <v/>
      </c>
    </row>
    <row r="66" spans="1:11" x14ac:dyDescent="0.25">
      <c r="B66" s="42" t="s">
        <v>160</v>
      </c>
      <c r="C66" s="6" t="s">
        <v>76</v>
      </c>
      <c r="D66" s="6" t="s">
        <v>30</v>
      </c>
      <c r="E66" s="8">
        <v>4</v>
      </c>
      <c r="F66" s="8">
        <v>660</v>
      </c>
      <c r="G66" s="44">
        <f t="shared" si="5"/>
        <v>2640</v>
      </c>
      <c r="H66" s="2"/>
      <c r="I66" s="41">
        <f t="shared" si="6"/>
        <v>0</v>
      </c>
      <c r="K66" s="45" t="str">
        <f t="shared" si="2"/>
        <v/>
      </c>
    </row>
    <row r="67" spans="1:11" x14ac:dyDescent="0.25">
      <c r="A67" s="38" t="s">
        <v>207</v>
      </c>
      <c r="B67" s="42">
        <v>1941</v>
      </c>
      <c r="C67" s="6" t="s">
        <v>216</v>
      </c>
      <c r="K67" s="45" t="str">
        <f t="shared" si="2"/>
        <v/>
      </c>
    </row>
    <row r="68" spans="1:11" x14ac:dyDescent="0.25">
      <c r="B68" s="42" t="s">
        <v>161</v>
      </c>
      <c r="C68" s="6" t="s">
        <v>77</v>
      </c>
      <c r="D68" s="6" t="s">
        <v>30</v>
      </c>
      <c r="E68" s="8">
        <v>5</v>
      </c>
      <c r="F68" s="8">
        <v>286</v>
      </c>
      <c r="G68" s="44">
        <f t="shared" ref="G68:G73" si="7">ROUND(E68*F68,2)</f>
        <v>1430</v>
      </c>
      <c r="H68" s="2"/>
      <c r="I68" s="41">
        <f t="shared" ref="I68:I73" si="8">ROUND(E68*H68,2)</f>
        <v>0</v>
      </c>
      <c r="K68" s="45" t="str">
        <f t="shared" si="2"/>
        <v/>
      </c>
    </row>
    <row r="69" spans="1:11" x14ac:dyDescent="0.25">
      <c r="B69" s="42" t="s">
        <v>162</v>
      </c>
      <c r="C69" s="6" t="s">
        <v>77</v>
      </c>
      <c r="D69" s="6" t="s">
        <v>30</v>
      </c>
      <c r="E69" s="8">
        <v>15</v>
      </c>
      <c r="F69" s="8">
        <v>517</v>
      </c>
      <c r="G69" s="44">
        <f t="shared" si="7"/>
        <v>7755</v>
      </c>
      <c r="H69" s="2"/>
      <c r="I69" s="41">
        <f t="shared" si="8"/>
        <v>0</v>
      </c>
      <c r="K69" s="45" t="str">
        <f t="shared" si="2"/>
        <v/>
      </c>
    </row>
    <row r="70" spans="1:11" x14ac:dyDescent="0.25">
      <c r="B70" s="42" t="s">
        <v>163</v>
      </c>
      <c r="C70" s="6" t="s">
        <v>78</v>
      </c>
      <c r="D70" s="6" t="s">
        <v>30</v>
      </c>
      <c r="E70" s="8">
        <v>4</v>
      </c>
      <c r="F70" s="8">
        <v>517</v>
      </c>
      <c r="G70" s="44">
        <f t="shared" si="7"/>
        <v>2068</v>
      </c>
      <c r="H70" s="2"/>
      <c r="I70" s="41">
        <f t="shared" si="8"/>
        <v>0</v>
      </c>
      <c r="K70" s="45" t="str">
        <f t="shared" si="2"/>
        <v/>
      </c>
    </row>
    <row r="71" spans="1:11" x14ac:dyDescent="0.25">
      <c r="B71" s="42" t="s">
        <v>164</v>
      </c>
      <c r="C71" s="6" t="s">
        <v>79</v>
      </c>
      <c r="D71" s="6" t="s">
        <v>30</v>
      </c>
      <c r="E71" s="8">
        <v>5</v>
      </c>
      <c r="F71" s="8">
        <v>517</v>
      </c>
      <c r="G71" s="44">
        <f t="shared" si="7"/>
        <v>2585</v>
      </c>
      <c r="H71" s="2"/>
      <c r="I71" s="41">
        <f t="shared" si="8"/>
        <v>0</v>
      </c>
      <c r="K71" s="45" t="str">
        <f t="shared" si="2"/>
        <v/>
      </c>
    </row>
    <row r="72" spans="1:11" x14ac:dyDescent="0.25">
      <c r="B72" s="42" t="s">
        <v>165</v>
      </c>
      <c r="C72" s="6" t="s">
        <v>80</v>
      </c>
      <c r="D72" s="6" t="s">
        <v>30</v>
      </c>
      <c r="E72" s="8">
        <v>5</v>
      </c>
      <c r="F72" s="8">
        <v>517</v>
      </c>
      <c r="G72" s="44">
        <f t="shared" si="7"/>
        <v>2585</v>
      </c>
      <c r="H72" s="2"/>
      <c r="I72" s="41">
        <f t="shared" si="8"/>
        <v>0</v>
      </c>
      <c r="K72" s="45" t="str">
        <f t="shared" si="2"/>
        <v/>
      </c>
    </row>
    <row r="73" spans="1:11" x14ac:dyDescent="0.25">
      <c r="B73" s="42" t="s">
        <v>166</v>
      </c>
      <c r="C73" s="6" t="s">
        <v>81</v>
      </c>
      <c r="D73" s="6" t="s">
        <v>30</v>
      </c>
      <c r="E73" s="8">
        <v>4</v>
      </c>
      <c r="F73" s="8">
        <v>396</v>
      </c>
      <c r="G73" s="44">
        <f t="shared" si="7"/>
        <v>1584</v>
      </c>
      <c r="H73" s="2"/>
      <c r="I73" s="41">
        <f t="shared" si="8"/>
        <v>0</v>
      </c>
      <c r="K73" s="45" t="str">
        <f t="shared" si="2"/>
        <v/>
      </c>
    </row>
    <row r="74" spans="1:11" x14ac:dyDescent="0.25">
      <c r="A74" s="38" t="s">
        <v>208</v>
      </c>
      <c r="B74" s="42">
        <v>1954</v>
      </c>
      <c r="C74" s="6" t="s">
        <v>217</v>
      </c>
      <c r="K74" s="45" t="str">
        <f t="shared" si="2"/>
        <v/>
      </c>
    </row>
    <row r="75" spans="1:11" x14ac:dyDescent="0.25">
      <c r="B75" s="42" t="s">
        <v>167</v>
      </c>
      <c r="C75" s="6" t="s">
        <v>82</v>
      </c>
      <c r="D75" s="6" t="s">
        <v>30</v>
      </c>
      <c r="E75" s="8">
        <v>3</v>
      </c>
      <c r="F75" s="8">
        <v>286</v>
      </c>
      <c r="G75" s="44">
        <f t="shared" ref="G75:G93" si="9">ROUND(E75*F75,2)</f>
        <v>858</v>
      </c>
      <c r="H75" s="2"/>
      <c r="I75" s="41">
        <f t="shared" ref="I75:I93" si="10">ROUND(E75*H75,2)</f>
        <v>0</v>
      </c>
      <c r="K75" s="45" t="str">
        <f t="shared" si="2"/>
        <v/>
      </c>
    </row>
    <row r="76" spans="1:11" x14ac:dyDescent="0.25">
      <c r="B76" s="42" t="s">
        <v>168</v>
      </c>
      <c r="C76" s="6" t="s">
        <v>83</v>
      </c>
      <c r="D76" s="6" t="s">
        <v>30</v>
      </c>
      <c r="E76" s="8">
        <v>5</v>
      </c>
      <c r="F76" s="8">
        <v>286</v>
      </c>
      <c r="G76" s="44">
        <f t="shared" si="9"/>
        <v>1430</v>
      </c>
      <c r="H76" s="2"/>
      <c r="I76" s="41">
        <f t="shared" si="10"/>
        <v>0</v>
      </c>
      <c r="K76" s="45" t="str">
        <f t="shared" si="2"/>
        <v/>
      </c>
    </row>
    <row r="77" spans="1:11" x14ac:dyDescent="0.25">
      <c r="B77" s="42" t="s">
        <v>169</v>
      </c>
      <c r="C77" s="6" t="s">
        <v>84</v>
      </c>
      <c r="D77" s="6" t="s">
        <v>30</v>
      </c>
      <c r="E77" s="8">
        <v>12</v>
      </c>
      <c r="F77" s="8">
        <v>286</v>
      </c>
      <c r="G77" s="44">
        <f t="shared" si="9"/>
        <v>3432</v>
      </c>
      <c r="H77" s="2"/>
      <c r="I77" s="41">
        <f t="shared" si="10"/>
        <v>0</v>
      </c>
      <c r="K77" s="45" t="str">
        <f t="shared" si="2"/>
        <v/>
      </c>
    </row>
    <row r="78" spans="1:11" x14ac:dyDescent="0.25">
      <c r="B78" s="42" t="s">
        <v>170</v>
      </c>
      <c r="C78" s="6" t="s">
        <v>85</v>
      </c>
      <c r="D78" s="6" t="s">
        <v>30</v>
      </c>
      <c r="E78" s="8">
        <v>10</v>
      </c>
      <c r="F78" s="8">
        <v>286</v>
      </c>
      <c r="G78" s="44">
        <f t="shared" si="9"/>
        <v>2860</v>
      </c>
      <c r="H78" s="2"/>
      <c r="I78" s="41">
        <f t="shared" si="10"/>
        <v>0</v>
      </c>
      <c r="K78" s="45" t="str">
        <f t="shared" ref="K78:K115" si="11">+IF(H78&gt;F78,"Importe superior a importe máximo","")</f>
        <v/>
      </c>
    </row>
    <row r="79" spans="1:11" x14ac:dyDescent="0.25">
      <c r="B79" s="42" t="s">
        <v>171</v>
      </c>
      <c r="C79" s="6" t="s">
        <v>86</v>
      </c>
      <c r="D79" s="6" t="s">
        <v>30</v>
      </c>
      <c r="E79" s="8">
        <v>3</v>
      </c>
      <c r="F79" s="8">
        <v>286</v>
      </c>
      <c r="G79" s="44">
        <f t="shared" si="9"/>
        <v>858</v>
      </c>
      <c r="H79" s="2"/>
      <c r="I79" s="41">
        <f t="shared" si="10"/>
        <v>0</v>
      </c>
      <c r="K79" s="45" t="str">
        <f t="shared" si="11"/>
        <v/>
      </c>
    </row>
    <row r="80" spans="1:11" x14ac:dyDescent="0.25">
      <c r="B80" s="42" t="s">
        <v>172</v>
      </c>
      <c r="C80" s="6" t="s">
        <v>82</v>
      </c>
      <c r="D80" s="6" t="s">
        <v>30</v>
      </c>
      <c r="E80" s="8">
        <v>10</v>
      </c>
      <c r="F80" s="8">
        <v>517</v>
      </c>
      <c r="G80" s="44">
        <f t="shared" si="9"/>
        <v>5170</v>
      </c>
      <c r="H80" s="2"/>
      <c r="I80" s="41">
        <f t="shared" si="10"/>
        <v>0</v>
      </c>
      <c r="K80" s="45" t="str">
        <f t="shared" si="11"/>
        <v/>
      </c>
    </row>
    <row r="81" spans="1:11" x14ac:dyDescent="0.25">
      <c r="B81" s="42" t="s">
        <v>173</v>
      </c>
      <c r="C81" s="6" t="s">
        <v>83</v>
      </c>
      <c r="D81" s="6" t="s">
        <v>30</v>
      </c>
      <c r="E81" s="8">
        <v>6</v>
      </c>
      <c r="F81" s="8">
        <v>517</v>
      </c>
      <c r="G81" s="44">
        <f t="shared" si="9"/>
        <v>3102</v>
      </c>
      <c r="H81" s="2"/>
      <c r="I81" s="41">
        <f t="shared" si="10"/>
        <v>0</v>
      </c>
      <c r="K81" s="45" t="str">
        <f t="shared" si="11"/>
        <v/>
      </c>
    </row>
    <row r="82" spans="1:11" x14ac:dyDescent="0.25">
      <c r="B82" s="42" t="s">
        <v>174</v>
      </c>
      <c r="C82" s="6" t="s">
        <v>84</v>
      </c>
      <c r="D82" s="6" t="s">
        <v>30</v>
      </c>
      <c r="E82" s="8">
        <v>4</v>
      </c>
      <c r="F82" s="8">
        <v>517</v>
      </c>
      <c r="G82" s="44">
        <f t="shared" si="9"/>
        <v>2068</v>
      </c>
      <c r="H82" s="2"/>
      <c r="I82" s="41">
        <f t="shared" si="10"/>
        <v>0</v>
      </c>
      <c r="K82" s="45" t="str">
        <f t="shared" si="11"/>
        <v/>
      </c>
    </row>
    <row r="83" spans="1:11" x14ac:dyDescent="0.25">
      <c r="B83" s="42" t="s">
        <v>175</v>
      </c>
      <c r="C83" s="6" t="s">
        <v>85</v>
      </c>
      <c r="D83" s="6" t="s">
        <v>30</v>
      </c>
      <c r="E83" s="8">
        <v>20</v>
      </c>
      <c r="F83" s="8">
        <v>517</v>
      </c>
      <c r="G83" s="44">
        <f t="shared" si="9"/>
        <v>10340</v>
      </c>
      <c r="H83" s="2"/>
      <c r="I83" s="41">
        <f t="shared" si="10"/>
        <v>0</v>
      </c>
      <c r="K83" s="45" t="str">
        <f t="shared" si="11"/>
        <v/>
      </c>
    </row>
    <row r="84" spans="1:11" x14ac:dyDescent="0.25">
      <c r="B84" s="42" t="s">
        <v>176</v>
      </c>
      <c r="C84" s="6" t="s">
        <v>86</v>
      </c>
      <c r="D84" s="6" t="s">
        <v>30</v>
      </c>
      <c r="E84" s="8">
        <v>10</v>
      </c>
      <c r="F84" s="8">
        <v>517</v>
      </c>
      <c r="G84" s="44">
        <f t="shared" si="9"/>
        <v>5170</v>
      </c>
      <c r="H84" s="2"/>
      <c r="I84" s="41">
        <f t="shared" si="10"/>
        <v>0</v>
      </c>
      <c r="K84" s="45" t="str">
        <f t="shared" si="11"/>
        <v/>
      </c>
    </row>
    <row r="85" spans="1:11" x14ac:dyDescent="0.25">
      <c r="B85" s="42" t="s">
        <v>177</v>
      </c>
      <c r="C85" s="6" t="s">
        <v>87</v>
      </c>
      <c r="D85" s="6" t="s">
        <v>30</v>
      </c>
      <c r="E85" s="8">
        <v>15</v>
      </c>
      <c r="F85" s="8">
        <v>517</v>
      </c>
      <c r="G85" s="44">
        <f t="shared" si="9"/>
        <v>7755</v>
      </c>
      <c r="H85" s="2"/>
      <c r="I85" s="41">
        <f t="shared" si="10"/>
        <v>0</v>
      </c>
      <c r="K85" s="45" t="str">
        <f t="shared" si="11"/>
        <v/>
      </c>
    </row>
    <row r="86" spans="1:11" x14ac:dyDescent="0.25">
      <c r="B86" s="42" t="s">
        <v>178</v>
      </c>
      <c r="C86" s="6" t="s">
        <v>88</v>
      </c>
      <c r="D86" s="6" t="s">
        <v>30</v>
      </c>
      <c r="E86" s="8">
        <v>5</v>
      </c>
      <c r="F86" s="8">
        <v>517</v>
      </c>
      <c r="G86" s="44">
        <f t="shared" si="9"/>
        <v>2585</v>
      </c>
      <c r="H86" s="2"/>
      <c r="I86" s="41">
        <f t="shared" si="10"/>
        <v>0</v>
      </c>
      <c r="K86" s="45" t="str">
        <f t="shared" si="11"/>
        <v/>
      </c>
    </row>
    <row r="87" spans="1:11" x14ac:dyDescent="0.25">
      <c r="B87" s="42" t="s">
        <v>179</v>
      </c>
      <c r="C87" s="6" t="s">
        <v>89</v>
      </c>
      <c r="D87" s="6" t="s">
        <v>30</v>
      </c>
      <c r="E87" s="8">
        <v>6</v>
      </c>
      <c r="F87" s="8">
        <v>517</v>
      </c>
      <c r="G87" s="44">
        <f t="shared" si="9"/>
        <v>3102</v>
      </c>
      <c r="H87" s="2"/>
      <c r="I87" s="41">
        <f t="shared" si="10"/>
        <v>0</v>
      </c>
      <c r="K87" s="45" t="str">
        <f t="shared" si="11"/>
        <v/>
      </c>
    </row>
    <row r="88" spans="1:11" x14ac:dyDescent="0.25">
      <c r="B88" s="42" t="s">
        <v>180</v>
      </c>
      <c r="C88" s="6" t="s">
        <v>90</v>
      </c>
      <c r="D88" s="6" t="s">
        <v>30</v>
      </c>
      <c r="E88" s="8">
        <v>20</v>
      </c>
      <c r="F88" s="8">
        <v>396</v>
      </c>
      <c r="G88" s="44">
        <f t="shared" si="9"/>
        <v>7920</v>
      </c>
      <c r="H88" s="2"/>
      <c r="I88" s="41">
        <f t="shared" si="10"/>
        <v>0</v>
      </c>
      <c r="K88" s="45" t="str">
        <f t="shared" si="11"/>
        <v/>
      </c>
    </row>
    <row r="89" spans="1:11" x14ac:dyDescent="0.25">
      <c r="B89" s="42" t="s">
        <v>181</v>
      </c>
      <c r="C89" s="6" t="s">
        <v>91</v>
      </c>
      <c r="D89" s="6" t="s">
        <v>30</v>
      </c>
      <c r="E89" s="8">
        <v>4</v>
      </c>
      <c r="F89" s="8">
        <v>396</v>
      </c>
      <c r="G89" s="44">
        <f t="shared" si="9"/>
        <v>1584</v>
      </c>
      <c r="H89" s="2"/>
      <c r="I89" s="41">
        <f t="shared" si="10"/>
        <v>0</v>
      </c>
      <c r="K89" s="45" t="str">
        <f t="shared" si="11"/>
        <v/>
      </c>
    </row>
    <row r="90" spans="1:11" x14ac:dyDescent="0.25">
      <c r="B90" s="42" t="s">
        <v>182</v>
      </c>
      <c r="C90" s="6" t="s">
        <v>92</v>
      </c>
      <c r="D90" s="6" t="s">
        <v>30</v>
      </c>
      <c r="E90" s="8">
        <v>20</v>
      </c>
      <c r="F90" s="8">
        <v>396</v>
      </c>
      <c r="G90" s="44">
        <f t="shared" si="9"/>
        <v>7920</v>
      </c>
      <c r="H90" s="2"/>
      <c r="I90" s="41">
        <f t="shared" si="10"/>
        <v>0</v>
      </c>
      <c r="K90" s="45" t="str">
        <f t="shared" si="11"/>
        <v/>
      </c>
    </row>
    <row r="91" spans="1:11" x14ac:dyDescent="0.25">
      <c r="B91" s="42" t="s">
        <v>183</v>
      </c>
      <c r="C91" s="6" t="s">
        <v>93</v>
      </c>
      <c r="D91" s="6" t="s">
        <v>30</v>
      </c>
      <c r="E91" s="8">
        <v>10</v>
      </c>
      <c r="F91" s="8">
        <v>385</v>
      </c>
      <c r="G91" s="44">
        <f t="shared" si="9"/>
        <v>3850</v>
      </c>
      <c r="H91" s="2"/>
      <c r="I91" s="41">
        <f t="shared" si="10"/>
        <v>0</v>
      </c>
      <c r="K91" s="45" t="str">
        <f t="shared" si="11"/>
        <v/>
      </c>
    </row>
    <row r="92" spans="1:11" x14ac:dyDescent="0.25">
      <c r="B92" s="42" t="s">
        <v>184</v>
      </c>
      <c r="C92" s="6" t="s">
        <v>94</v>
      </c>
      <c r="D92" s="6" t="s">
        <v>30</v>
      </c>
      <c r="E92" s="8">
        <v>20</v>
      </c>
      <c r="F92" s="8">
        <v>385</v>
      </c>
      <c r="G92" s="44">
        <f t="shared" si="9"/>
        <v>7700</v>
      </c>
      <c r="H92" s="2"/>
      <c r="I92" s="41">
        <f t="shared" si="10"/>
        <v>0</v>
      </c>
      <c r="K92" s="45" t="str">
        <f t="shared" si="11"/>
        <v/>
      </c>
    </row>
    <row r="93" spans="1:11" x14ac:dyDescent="0.25">
      <c r="B93" s="42" t="s">
        <v>185</v>
      </c>
      <c r="C93" s="6" t="s">
        <v>95</v>
      </c>
      <c r="D93" s="6" t="s">
        <v>30</v>
      </c>
      <c r="E93" s="8">
        <v>4</v>
      </c>
      <c r="F93" s="8">
        <v>385</v>
      </c>
      <c r="G93" s="44">
        <f t="shared" si="9"/>
        <v>1540</v>
      </c>
      <c r="H93" s="2"/>
      <c r="I93" s="41">
        <f t="shared" si="10"/>
        <v>0</v>
      </c>
      <c r="K93" s="45" t="str">
        <f t="shared" si="11"/>
        <v/>
      </c>
    </row>
    <row r="94" spans="1:11" x14ac:dyDescent="0.25">
      <c r="A94" s="38" t="s">
        <v>209</v>
      </c>
      <c r="B94" s="42">
        <v>1955</v>
      </c>
      <c r="C94" s="6" t="s">
        <v>218</v>
      </c>
      <c r="K94" s="45" t="str">
        <f t="shared" si="11"/>
        <v/>
      </c>
    </row>
    <row r="95" spans="1:11" x14ac:dyDescent="0.25">
      <c r="B95" s="42" t="s">
        <v>186</v>
      </c>
      <c r="C95" s="6" t="s">
        <v>96</v>
      </c>
      <c r="D95" s="6" t="s">
        <v>30</v>
      </c>
      <c r="E95" s="8">
        <v>8</v>
      </c>
      <c r="F95" s="8">
        <v>517</v>
      </c>
      <c r="G95" s="44">
        <f t="shared" ref="G95:G96" si="12">ROUND(E95*F95,2)</f>
        <v>4136</v>
      </c>
      <c r="H95" s="2"/>
      <c r="I95" s="41">
        <f t="shared" ref="I95:I96" si="13">ROUND(E95*H95,2)</f>
        <v>0</v>
      </c>
      <c r="K95" s="45" t="str">
        <f t="shared" si="11"/>
        <v/>
      </c>
    </row>
    <row r="96" spans="1:11" x14ac:dyDescent="0.25">
      <c r="B96" s="42" t="s">
        <v>187</v>
      </c>
      <c r="C96" s="6" t="s">
        <v>97</v>
      </c>
      <c r="D96" s="6" t="s">
        <v>30</v>
      </c>
      <c r="E96" s="8">
        <v>8</v>
      </c>
      <c r="F96" s="8">
        <v>517</v>
      </c>
      <c r="G96" s="44">
        <f t="shared" si="12"/>
        <v>4136</v>
      </c>
      <c r="H96" s="2"/>
      <c r="I96" s="41">
        <f t="shared" si="13"/>
        <v>0</v>
      </c>
      <c r="K96" s="45" t="str">
        <f t="shared" si="11"/>
        <v/>
      </c>
    </row>
    <row r="97" spans="1:11" x14ac:dyDescent="0.25">
      <c r="A97" s="38" t="s">
        <v>210</v>
      </c>
      <c r="B97" s="42">
        <v>1961</v>
      </c>
      <c r="C97" s="6" t="s">
        <v>219</v>
      </c>
      <c r="K97" s="45" t="str">
        <f t="shared" si="11"/>
        <v/>
      </c>
    </row>
    <row r="98" spans="1:11" x14ac:dyDescent="0.25">
      <c r="B98" s="42" t="s">
        <v>188</v>
      </c>
      <c r="C98" s="6" t="s">
        <v>98</v>
      </c>
      <c r="D98" s="6" t="s">
        <v>30</v>
      </c>
      <c r="E98" s="8">
        <v>2</v>
      </c>
      <c r="F98" s="8">
        <v>517</v>
      </c>
      <c r="G98" s="44">
        <f t="shared" ref="G98:G100" si="14">ROUND(E98*F98,2)</f>
        <v>1034</v>
      </c>
      <c r="H98" s="2"/>
      <c r="I98" s="41">
        <f t="shared" ref="I98:I100" si="15">ROUND(E98*H98,2)</f>
        <v>0</v>
      </c>
      <c r="K98" s="45" t="str">
        <f t="shared" si="11"/>
        <v/>
      </c>
    </row>
    <row r="99" spans="1:11" x14ac:dyDescent="0.25">
      <c r="B99" s="42" t="s">
        <v>189</v>
      </c>
      <c r="C99" s="6" t="s">
        <v>99</v>
      </c>
      <c r="D99" s="6" t="s">
        <v>30</v>
      </c>
      <c r="E99" s="8">
        <v>6</v>
      </c>
      <c r="F99" s="8">
        <v>385</v>
      </c>
      <c r="G99" s="44">
        <f t="shared" si="14"/>
        <v>2310</v>
      </c>
      <c r="H99" s="2"/>
      <c r="I99" s="41">
        <f t="shared" si="15"/>
        <v>0</v>
      </c>
      <c r="K99" s="45" t="str">
        <f t="shared" si="11"/>
        <v/>
      </c>
    </row>
    <row r="100" spans="1:11" x14ac:dyDescent="0.25">
      <c r="B100" s="42" t="s">
        <v>190</v>
      </c>
      <c r="C100" s="6" t="s">
        <v>100</v>
      </c>
      <c r="D100" s="6" t="s">
        <v>30</v>
      </c>
      <c r="E100" s="8">
        <v>4</v>
      </c>
      <c r="F100" s="8">
        <v>220</v>
      </c>
      <c r="G100" s="44">
        <f t="shared" si="14"/>
        <v>880</v>
      </c>
      <c r="H100" s="2"/>
      <c r="I100" s="41">
        <f t="shared" si="15"/>
        <v>0</v>
      </c>
      <c r="K100" s="45" t="str">
        <f t="shared" si="11"/>
        <v/>
      </c>
    </row>
    <row r="101" spans="1:11" x14ac:dyDescent="0.25">
      <c r="A101" s="38" t="s">
        <v>211</v>
      </c>
      <c r="B101" s="42">
        <v>1968</v>
      </c>
      <c r="C101" s="6" t="s">
        <v>220</v>
      </c>
      <c r="K101" s="45" t="str">
        <f t="shared" si="11"/>
        <v/>
      </c>
    </row>
    <row r="102" spans="1:11" x14ac:dyDescent="0.25">
      <c r="B102" s="42" t="s">
        <v>191</v>
      </c>
      <c r="C102" s="6" t="s">
        <v>101</v>
      </c>
      <c r="D102" s="6" t="s">
        <v>30</v>
      </c>
      <c r="E102" s="8">
        <v>3</v>
      </c>
      <c r="F102" s="8">
        <v>517</v>
      </c>
      <c r="G102" s="44">
        <f t="shared" ref="G102:G109" si="16">ROUND(E102*F102,2)</f>
        <v>1551</v>
      </c>
      <c r="H102" s="2"/>
      <c r="I102" s="41">
        <f t="shared" ref="I102:I109" si="17">ROUND(E102*H102,2)</f>
        <v>0</v>
      </c>
      <c r="K102" s="45" t="str">
        <f t="shared" si="11"/>
        <v/>
      </c>
    </row>
    <row r="103" spans="1:11" x14ac:dyDescent="0.25">
      <c r="B103" s="42" t="s">
        <v>192</v>
      </c>
      <c r="C103" s="6" t="s">
        <v>102</v>
      </c>
      <c r="D103" s="6" t="s">
        <v>30</v>
      </c>
      <c r="E103" s="8">
        <v>3</v>
      </c>
      <c r="F103" s="8">
        <v>517</v>
      </c>
      <c r="G103" s="44">
        <f t="shared" si="16"/>
        <v>1551</v>
      </c>
      <c r="H103" s="2"/>
      <c r="I103" s="41">
        <f t="shared" si="17"/>
        <v>0</v>
      </c>
      <c r="K103" s="45" t="str">
        <f t="shared" si="11"/>
        <v/>
      </c>
    </row>
    <row r="104" spans="1:11" x14ac:dyDescent="0.25">
      <c r="B104" s="42" t="s">
        <v>193</v>
      </c>
      <c r="C104" s="6" t="s">
        <v>103</v>
      </c>
      <c r="D104" s="6" t="s">
        <v>30</v>
      </c>
      <c r="E104" s="8">
        <v>5</v>
      </c>
      <c r="F104" s="8">
        <v>517</v>
      </c>
      <c r="G104" s="44">
        <f t="shared" si="16"/>
        <v>2585</v>
      </c>
      <c r="H104" s="2"/>
      <c r="I104" s="41">
        <f t="shared" si="17"/>
        <v>0</v>
      </c>
      <c r="K104" s="45" t="str">
        <f t="shared" si="11"/>
        <v/>
      </c>
    </row>
    <row r="105" spans="1:11" x14ac:dyDescent="0.25">
      <c r="B105" s="42" t="s">
        <v>194</v>
      </c>
      <c r="C105" s="6" t="s">
        <v>104</v>
      </c>
      <c r="D105" s="6" t="s">
        <v>30</v>
      </c>
      <c r="E105" s="8">
        <v>5</v>
      </c>
      <c r="F105" s="8">
        <v>517</v>
      </c>
      <c r="G105" s="44">
        <f t="shared" si="16"/>
        <v>2585</v>
      </c>
      <c r="H105" s="2"/>
      <c r="I105" s="41">
        <f t="shared" si="17"/>
        <v>0</v>
      </c>
      <c r="K105" s="45" t="str">
        <f t="shared" si="11"/>
        <v/>
      </c>
    </row>
    <row r="106" spans="1:11" x14ac:dyDescent="0.25">
      <c r="B106" s="42" t="s">
        <v>195</v>
      </c>
      <c r="C106" s="6" t="s">
        <v>105</v>
      </c>
      <c r="D106" s="6" t="s">
        <v>30</v>
      </c>
      <c r="E106" s="8">
        <v>8</v>
      </c>
      <c r="F106" s="8">
        <v>517</v>
      </c>
      <c r="G106" s="44">
        <f t="shared" si="16"/>
        <v>4136</v>
      </c>
      <c r="H106" s="2"/>
      <c r="I106" s="41">
        <f t="shared" si="17"/>
        <v>0</v>
      </c>
      <c r="K106" s="45" t="str">
        <f t="shared" si="11"/>
        <v/>
      </c>
    </row>
    <row r="107" spans="1:11" x14ac:dyDescent="0.25">
      <c r="B107" s="42" t="s">
        <v>196</v>
      </c>
      <c r="C107" s="6" t="s">
        <v>106</v>
      </c>
      <c r="D107" s="6" t="s">
        <v>30</v>
      </c>
      <c r="E107" s="8">
        <v>8</v>
      </c>
      <c r="F107" s="8">
        <v>517</v>
      </c>
      <c r="G107" s="44">
        <f t="shared" si="16"/>
        <v>4136</v>
      </c>
      <c r="H107" s="2"/>
      <c r="I107" s="41">
        <f t="shared" si="17"/>
        <v>0</v>
      </c>
      <c r="K107" s="45" t="str">
        <f t="shared" si="11"/>
        <v/>
      </c>
    </row>
    <row r="108" spans="1:11" x14ac:dyDescent="0.25">
      <c r="B108" s="42" t="s">
        <v>197</v>
      </c>
      <c r="C108" s="6" t="s">
        <v>107</v>
      </c>
      <c r="D108" s="6" t="s">
        <v>30</v>
      </c>
      <c r="E108" s="8">
        <v>5</v>
      </c>
      <c r="F108" s="8">
        <v>385</v>
      </c>
      <c r="G108" s="44">
        <f t="shared" si="16"/>
        <v>1925</v>
      </c>
      <c r="H108" s="2"/>
      <c r="I108" s="41">
        <f t="shared" si="17"/>
        <v>0</v>
      </c>
      <c r="K108" s="45" t="str">
        <f t="shared" si="11"/>
        <v/>
      </c>
    </row>
    <row r="109" spans="1:11" x14ac:dyDescent="0.25">
      <c r="B109" s="42" t="s">
        <v>198</v>
      </c>
      <c r="C109" s="6" t="s">
        <v>108</v>
      </c>
      <c r="D109" s="6" t="s">
        <v>30</v>
      </c>
      <c r="E109" s="8">
        <v>6</v>
      </c>
      <c r="F109" s="8">
        <v>385</v>
      </c>
      <c r="G109" s="44">
        <f t="shared" si="16"/>
        <v>2310</v>
      </c>
      <c r="H109" s="2"/>
      <c r="I109" s="41">
        <f t="shared" si="17"/>
        <v>0</v>
      </c>
      <c r="K109" s="45" t="str">
        <f t="shared" si="11"/>
        <v/>
      </c>
    </row>
    <row r="110" spans="1:11" x14ac:dyDescent="0.25">
      <c r="A110" s="38" t="s">
        <v>212</v>
      </c>
      <c r="B110" s="42">
        <v>1969</v>
      </c>
      <c r="C110" s="6" t="s">
        <v>221</v>
      </c>
      <c r="K110" s="45" t="str">
        <f t="shared" si="11"/>
        <v/>
      </c>
    </row>
    <row r="111" spans="1:11" x14ac:dyDescent="0.25">
      <c r="B111" s="42" t="s">
        <v>199</v>
      </c>
      <c r="C111" s="6" t="s">
        <v>109</v>
      </c>
      <c r="D111" s="6" t="s">
        <v>30</v>
      </c>
      <c r="E111" s="8">
        <v>3</v>
      </c>
      <c r="F111" s="8">
        <v>517</v>
      </c>
      <c r="G111" s="44">
        <f t="shared" ref="G111:G115" si="18">ROUND(E111*F111,2)</f>
        <v>1551</v>
      </c>
      <c r="H111" s="2"/>
      <c r="I111" s="41">
        <f t="shared" ref="I111:I115" si="19">ROUND(E111*H111,2)</f>
        <v>0</v>
      </c>
      <c r="K111" s="45" t="str">
        <f t="shared" si="11"/>
        <v/>
      </c>
    </row>
    <row r="112" spans="1:11" x14ac:dyDescent="0.25">
      <c r="B112" s="42" t="s">
        <v>200</v>
      </c>
      <c r="C112" s="6" t="s">
        <v>110</v>
      </c>
      <c r="D112" s="6" t="s">
        <v>30</v>
      </c>
      <c r="E112" s="8">
        <v>2</v>
      </c>
      <c r="F112" s="8">
        <v>517</v>
      </c>
      <c r="G112" s="44">
        <f t="shared" si="18"/>
        <v>1034</v>
      </c>
      <c r="H112" s="2"/>
      <c r="I112" s="41">
        <f t="shared" si="19"/>
        <v>0</v>
      </c>
      <c r="K112" s="45" t="str">
        <f t="shared" si="11"/>
        <v/>
      </c>
    </row>
    <row r="113" spans="2:11" x14ac:dyDescent="0.25">
      <c r="B113" s="42" t="s">
        <v>201</v>
      </c>
      <c r="C113" s="6" t="s">
        <v>111</v>
      </c>
      <c r="D113" s="6" t="s">
        <v>30</v>
      </c>
      <c r="E113" s="8">
        <v>4</v>
      </c>
      <c r="F113" s="8">
        <v>517</v>
      </c>
      <c r="G113" s="44">
        <f t="shared" si="18"/>
        <v>2068</v>
      </c>
      <c r="H113" s="2"/>
      <c r="I113" s="41">
        <f t="shared" si="19"/>
        <v>0</v>
      </c>
      <c r="K113" s="45" t="str">
        <f t="shared" si="11"/>
        <v/>
      </c>
    </row>
    <row r="114" spans="2:11" x14ac:dyDescent="0.25">
      <c r="B114" s="42" t="s">
        <v>202</v>
      </c>
      <c r="C114" s="6" t="s">
        <v>112</v>
      </c>
      <c r="D114" s="6" t="s">
        <v>30</v>
      </c>
      <c r="E114" s="8">
        <v>5</v>
      </c>
      <c r="F114" s="8">
        <v>396</v>
      </c>
      <c r="G114" s="44">
        <f t="shared" si="18"/>
        <v>1980</v>
      </c>
      <c r="H114" s="2"/>
      <c r="I114" s="41">
        <f t="shared" si="19"/>
        <v>0</v>
      </c>
      <c r="K114" s="45" t="str">
        <f t="shared" si="11"/>
        <v/>
      </c>
    </row>
    <row r="115" spans="2:11" x14ac:dyDescent="0.25">
      <c r="B115" s="42" t="s">
        <v>203</v>
      </c>
      <c r="C115" s="6" t="s">
        <v>113</v>
      </c>
      <c r="D115" s="6" t="s">
        <v>30</v>
      </c>
      <c r="E115" s="8">
        <v>5</v>
      </c>
      <c r="F115" s="8">
        <v>396</v>
      </c>
      <c r="G115" s="44">
        <f t="shared" si="18"/>
        <v>1980</v>
      </c>
      <c r="H115" s="2"/>
      <c r="I115" s="41">
        <f t="shared" si="19"/>
        <v>0</v>
      </c>
      <c r="K115" s="45" t="str">
        <f t="shared" si="11"/>
        <v/>
      </c>
    </row>
  </sheetData>
  <sheetProtection algorithmName="SHA-512" hashValue="HLZvwXNDsuM/0eSLRuRvpSFKDghavBqV8rvc9+aB3m2Yg+2IuiQe5G2UxsX10CTvGPFDI4WsDDa97ovf6VoRpw==" saltValue="5Coj8RPg+5otLRZgL1AJT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custom" allowBlank="1" showInputMessage="1" showErrorMessage="1" error="El &quot;Precio Un ofertante&quot; no puede superar el &quot;Precio Un Licitación&quot;." sqref="H14:H19" xr:uid="{CDD7C999-B6EF-4E6F-808D-47350D3D6F06}">
      <formula1>H14&lt;=F14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4"/>
  <sheetViews>
    <sheetView workbookViewId="0">
      <selection activeCell="B6" sqref="B6"/>
    </sheetView>
  </sheetViews>
  <sheetFormatPr baseColWidth="10" defaultColWidth="11.42578125" defaultRowHeight="15" x14ac:dyDescent="0.25"/>
  <cols>
    <col min="1" max="1" width="68.7109375" bestFit="1" customWidth="1"/>
    <col min="2" max="2" width="67.7109375" customWidth="1"/>
  </cols>
  <sheetData>
    <row r="1" spans="1:2" ht="18.75" customHeight="1" thickBot="1" x14ac:dyDescent="0.3">
      <c r="A1" s="3" t="s">
        <v>222</v>
      </c>
      <c r="B1" s="1"/>
    </row>
    <row r="2" spans="1:2" ht="35.25" customHeight="1" thickBot="1" x14ac:dyDescent="0.3">
      <c r="A2" s="4" t="s">
        <v>223</v>
      </c>
      <c r="B2" s="1"/>
    </row>
    <row r="3" spans="1:2" ht="35.25" customHeight="1" thickBot="1" x14ac:dyDescent="0.3">
      <c r="A3" s="4" t="s">
        <v>225</v>
      </c>
      <c r="B3" s="1"/>
    </row>
    <row r="4" spans="1:2" ht="35.25" customHeight="1" x14ac:dyDescent="0.25">
      <c r="A4" s="5" t="s">
        <v>224</v>
      </c>
    </row>
  </sheetData>
  <sheetProtection algorithmName="SHA-512" hashValue="5fdKCt82+LXPJ+DEvRS8ZvPDUtqf3F36H1roK19EdDQc1MK1hkvkgbp40i6EyKI1HKVQ3Ub42vx6nJK3o5h5Qw==" saltValue="CtsCHj02q7pCYraJF/6IG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2024-12-13T10:44:53Z</dcterms:created>
  <dcterms:modified xsi:type="dcterms:W3CDTF">2025-04-28T10:17:30Z</dcterms:modified>
  <cp:category/>
  <cp:contentStatus/>
</cp:coreProperties>
</file>