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E404DD3B-B064-43A6-8999-85DD34B25B95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5" i="1"/>
  <c r="G15" i="1"/>
  <c r="G14" i="1"/>
  <c r="I14" i="1"/>
  <c r="F7" i="1"/>
  <c r="D6" i="1" l="1"/>
  <c r="D5" i="1" s="1"/>
  <c r="H6" i="1"/>
  <c r="H4" i="1" s="1"/>
  <c r="D4" i="1" l="1"/>
  <c r="D3" i="1" s="1"/>
  <c r="D7" i="1"/>
  <c r="D8" i="1" s="1"/>
  <c r="H5" i="1"/>
  <c r="H7" i="1" l="1"/>
  <c r="H8" i="1" s="1"/>
  <c r="H3" i="1"/>
</calcChain>
</file>

<file path=xl/sharedStrings.xml><?xml version="1.0" encoding="utf-8"?>
<sst xmlns="http://schemas.openxmlformats.org/spreadsheetml/2006/main" count="50" uniqueCount="43">
  <si>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</si>
  <si>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</si>
  <si>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</si>
  <si>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</si>
  <si>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</si>
  <si>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</si>
  <si>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</si>
  <si>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</si>
  <si>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</si>
  <si>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</si>
  <si>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</si>
  <si>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</si>
  <si>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</si>
  <si>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</si>
  <si>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</si>
  <si>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</si>
  <si>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</si>
  <si>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</si>
  <si>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</si>
  <si>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</si>
  <si>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</si>
  <si>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</si>
  <si>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</si>
  <si>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</si>
  <si>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</si>
  <si>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</si>
  <si>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</si>
  <si>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</si>
  <si>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</si>
  <si>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</si>
  <si>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</si>
  <si>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</si>
  <si>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</si>
  <si>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ud</t>
  </si>
  <si>
    <t>Campos a rellenar por Metro</t>
  </si>
  <si>
    <t>Campos a rellenar por el ofertante</t>
  </si>
  <si>
    <t>Campos calculados</t>
  </si>
  <si>
    <t>Soporte y mantenimiento</t>
  </si>
  <si>
    <t>UC02</t>
  </si>
  <si>
    <t>UC03</t>
  </si>
  <si>
    <t>Soporte y mantenimiento año 2026.</t>
  </si>
  <si>
    <t>Soporte y mantenimiento año 2027.</t>
  </si>
  <si>
    <t>Soporte y mantenimiento año 2028.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</si>
</sst>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9" xfId="0" applyBorder="1"/>
    <xf numFmtId="0" fontId="3" fillId="0" borderId="9" xfId="0" applyFont="1" applyBorder="1"/>
    <xf numFmtId="0" fontId="0" fillId="3" borderId="9" xfId="0" applyFill="1" applyBorder="1"/>
    <xf numFmtId="0" fontId="0" fillId="4" borderId="9" xfId="0" applyFill="1" applyBorder="1"/>
    <xf numFmtId="4" fontId="3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5" fillId="0" borderId="0" xfId="0" applyNumberFormat="1" applyFont="1" applyProtection="1"/>
    <xf numFmtId="1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4" fontId="6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121921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workbookViewId="0">
      <selection activeCell="F4" sqref="F4"/>
    </sheetView>
  </sheetViews>
  <sheetFormatPr baseColWidth="10" defaultColWidth="11.44140625" defaultRowHeight="14.4" x14ac:dyDescent="0.3"/>
  <cols>
    <col min="1" max="1" width="19.77734375" style="7" bestFit="1" customWidth="1"/>
    <col min="2" max="2" width="11.6640625" style="7" bestFit="1" customWidth="1"/>
    <col min="3" max="3" width="30.77734375" style="7" bestFit="1" customWidth="1"/>
    <col min="4" max="4" width="16" style="7" bestFit="1" customWidth="1"/>
    <col min="5" max="5" width="27.88671875" style="9" bestFit="1" customWidth="1"/>
    <col min="6" max="6" width="18" style="9" bestFit="1" customWidth="1"/>
    <col min="7" max="7" width="21.88671875" style="10" bestFit="1" customWidth="1"/>
    <col min="8" max="8" width="19.77734375" style="7" bestFit="1" customWidth="1"/>
    <col min="9" max="9" width="16.21875" style="9" bestFit="1" customWidth="1"/>
    <col min="10" max="10" width="13.88671875" style="7" bestFit="1" customWidth="1"/>
    <col min="11" max="11" width="15.109375" style="7" bestFit="1" customWidth="1"/>
    <col min="12" max="16384" width="11.44140625" style="7"/>
  </cols>
  <sheetData>
    <row r="1" spans="1:9" ht="15" thickBot="1" x14ac:dyDescent="0.35">
      <c r="D1" s="8" t="s">
        <v>0</v>
      </c>
      <c r="H1" s="8" t="s">
        <v>1</v>
      </c>
    </row>
    <row r="2" spans="1:9" ht="15" thickBot="1" x14ac:dyDescent="0.35">
      <c r="A2" s="11" t="s">
        <v>2</v>
      </c>
      <c r="B2" s="12">
        <v>1</v>
      </c>
    </row>
    <row r="3" spans="1:9" ht="15" customHeight="1" thickBot="1" x14ac:dyDescent="0.35">
      <c r="A3" s="13" t="s">
        <v>3</v>
      </c>
      <c r="B3" s="14"/>
      <c r="C3" s="15"/>
      <c r="D3" s="16">
        <f>D6-D4-D5</f>
        <v>47930.43</v>
      </c>
      <c r="E3" s="13" t="s">
        <v>4</v>
      </c>
      <c r="F3" s="14"/>
      <c r="G3" s="15"/>
      <c r="H3" s="16">
        <f>H6-H4-H5</f>
        <v>0</v>
      </c>
    </row>
    <row r="4" spans="1:9" ht="15" customHeight="1" thickBot="1" x14ac:dyDescent="0.35">
      <c r="A4" s="17" t="s">
        <v>5</v>
      </c>
      <c r="B4" s="18">
        <v>0.06</v>
      </c>
      <c r="C4" s="19" t="s">
        <v>6</v>
      </c>
      <c r="D4" s="20">
        <f>ROUND(ROUND($D$6/1.15,2)*B4,2)</f>
        <v>2875.83</v>
      </c>
      <c r="E4" s="21" t="s">
        <v>7</v>
      </c>
      <c r="F4" s="6"/>
      <c r="G4" s="19" t="s">
        <v>6</v>
      </c>
      <c r="H4" s="20">
        <f>ROUND(ROUND($H$6/(1+$F$4+$F$5),2)*F4,2)</f>
        <v>0</v>
      </c>
    </row>
    <row r="5" spans="1:9" ht="15" thickBot="1" x14ac:dyDescent="0.35">
      <c r="A5" s="17" t="s">
        <v>8</v>
      </c>
      <c r="B5" s="18">
        <v>0.09</v>
      </c>
      <c r="C5" s="19" t="s">
        <v>9</v>
      </c>
      <c r="D5" s="20">
        <f>ROUND(ROUND($D$6/1.15,2)*B5,2)</f>
        <v>4313.74</v>
      </c>
      <c r="E5" s="21" t="s">
        <v>10</v>
      </c>
      <c r="F5" s="6"/>
      <c r="G5" s="19" t="s">
        <v>9</v>
      </c>
      <c r="H5" s="20">
        <f>ROUND(ROUND($H$6/(1+$F$4+$F$5),2)*F5,2)</f>
        <v>0</v>
      </c>
    </row>
    <row r="6" spans="1:9" ht="15" thickBot="1" x14ac:dyDescent="0.35">
      <c r="A6" s="22" t="s">
        <v>11</v>
      </c>
      <c r="B6" s="23"/>
      <c r="C6" s="24"/>
      <c r="D6" s="20">
        <f>SUM(G:G)</f>
        <v>55120</v>
      </c>
      <c r="E6" s="22" t="s">
        <v>12</v>
      </c>
      <c r="F6" s="23"/>
      <c r="G6" s="24"/>
      <c r="H6" s="20">
        <f>SUM(I:I)</f>
        <v>0</v>
      </c>
    </row>
    <row r="7" spans="1:9" ht="15" thickBot="1" x14ac:dyDescent="0.35">
      <c r="A7" s="25" t="s">
        <v>13</v>
      </c>
      <c r="B7" s="26">
        <v>0.21</v>
      </c>
      <c r="C7" s="19" t="s">
        <v>14</v>
      </c>
      <c r="D7" s="20">
        <f>ROUND($D$6*B7,2)</f>
        <v>11575.2</v>
      </c>
      <c r="E7" s="27" t="s">
        <v>13</v>
      </c>
      <c r="F7" s="28">
        <f>B7</f>
        <v>0.21</v>
      </c>
      <c r="G7" s="19" t="s">
        <v>14</v>
      </c>
      <c r="H7" s="20">
        <f>ROUND($H$6*F7,2)</f>
        <v>0</v>
      </c>
    </row>
    <row r="8" spans="1:9" ht="15" thickBot="1" x14ac:dyDescent="0.35">
      <c r="A8" s="29" t="s">
        <v>15</v>
      </c>
      <c r="B8" s="30"/>
      <c r="C8" s="31"/>
      <c r="D8" s="32">
        <f>SUM(D6:D7)</f>
        <v>66695.199999999997</v>
      </c>
      <c r="E8" s="29" t="s">
        <v>16</v>
      </c>
      <c r="F8" s="30"/>
      <c r="G8" s="31"/>
      <c r="H8" s="32">
        <f>SUM(H6:H7)</f>
        <v>0</v>
      </c>
    </row>
    <row r="9" spans="1:9" ht="15" thickBot="1" x14ac:dyDescent="0.35"/>
    <row r="10" spans="1:9" ht="15" thickBot="1" x14ac:dyDescent="0.35">
      <c r="A10" s="33"/>
      <c r="F10" s="34" t="s">
        <v>17</v>
      </c>
      <c r="G10" s="35"/>
      <c r="H10" s="34" t="s">
        <v>18</v>
      </c>
      <c r="I10" s="35"/>
    </row>
    <row r="11" spans="1:9" x14ac:dyDescent="0.3">
      <c r="A11" s="36" t="s">
        <v>19</v>
      </c>
      <c r="B11" s="36" t="s">
        <v>20</v>
      </c>
      <c r="C11" s="36" t="s">
        <v>21</v>
      </c>
      <c r="D11" s="36" t="s">
        <v>22</v>
      </c>
      <c r="E11" s="37" t="s">
        <v>23</v>
      </c>
      <c r="F11" s="37" t="s">
        <v>24</v>
      </c>
      <c r="G11" s="36" t="s">
        <v>25</v>
      </c>
      <c r="H11" s="36" t="s">
        <v>26</v>
      </c>
      <c r="I11" s="36" t="s">
        <v>27</v>
      </c>
    </row>
    <row r="12" spans="1:9" x14ac:dyDescent="0.3">
      <c r="A12" s="38" t="s">
        <v>28</v>
      </c>
      <c r="B12" s="38" t="s">
        <v>29</v>
      </c>
      <c r="C12" s="38" t="s">
        <v>37</v>
      </c>
      <c r="D12" s="38"/>
      <c r="E12" s="39"/>
      <c r="F12" s="40"/>
      <c r="H12" s="39"/>
      <c r="I12" s="39"/>
    </row>
    <row r="13" spans="1:9" x14ac:dyDescent="0.3">
      <c r="A13" s="38" t="s">
        <v>30</v>
      </c>
      <c r="B13" s="38" t="s">
        <v>31</v>
      </c>
      <c r="C13" s="38" t="s">
        <v>37</v>
      </c>
      <c r="D13" s="38"/>
      <c r="E13" s="39"/>
      <c r="F13" s="40"/>
      <c r="H13" s="39"/>
      <c r="I13" s="39"/>
    </row>
    <row r="14" spans="1:9" x14ac:dyDescent="0.3">
      <c r="A14" s="38"/>
      <c r="B14" s="38" t="s">
        <v>32</v>
      </c>
      <c r="C14" s="38" t="s">
        <v>40</v>
      </c>
      <c r="D14" s="41" t="s">
        <v>33</v>
      </c>
      <c r="E14" s="39">
        <v>1</v>
      </c>
      <c r="F14" s="40">
        <v>17450</v>
      </c>
      <c r="G14" s="42">
        <f>ROUND(E14*F14,2)</f>
        <v>17450</v>
      </c>
      <c r="H14" s="5"/>
      <c r="I14" s="43">
        <f>ROUND(E14*H14,2)</f>
        <v>0</v>
      </c>
    </row>
    <row r="15" spans="1:9" x14ac:dyDescent="0.3">
      <c r="B15" s="38" t="s">
        <v>38</v>
      </c>
      <c r="C15" s="38" t="s">
        <v>41</v>
      </c>
      <c r="D15" s="41" t="s">
        <v>33</v>
      </c>
      <c r="E15" s="39">
        <v>1</v>
      </c>
      <c r="F15" s="40">
        <v>18350</v>
      </c>
      <c r="G15" s="42">
        <f>ROUND(E15*F15,2)</f>
        <v>18350</v>
      </c>
      <c r="H15" s="5"/>
      <c r="I15" s="43">
        <f>ROUND(E15*H15,2)</f>
        <v>0</v>
      </c>
    </row>
    <row r="16" spans="1:9" x14ac:dyDescent="0.3">
      <c r="B16" s="38" t="s">
        <v>39</v>
      </c>
      <c r="C16" s="38" t="s">
        <v>42</v>
      </c>
      <c r="D16" s="41" t="s">
        <v>33</v>
      </c>
      <c r="E16" s="39">
        <v>1</v>
      </c>
      <c r="F16" s="40">
        <v>19320</v>
      </c>
      <c r="G16" s="42">
        <f>ROUND(E16*F16,2)</f>
        <v>19320</v>
      </c>
      <c r="H16" s="5"/>
      <c r="I16" s="43">
        <f>ROUND(E16*H16,2)</f>
        <v>0</v>
      </c>
    </row>
    <row r="17" spans="2:6" x14ac:dyDescent="0.3">
      <c r="F17" s="44"/>
    </row>
    <row r="18" spans="2:6" x14ac:dyDescent="0.3">
      <c r="B18" s="38"/>
      <c r="C18" s="38"/>
      <c r="F18" s="44"/>
    </row>
  </sheetData>
  <sheetProtection algorithmName="SHA-512" hashValue="jWauxxI5XFDUXsL469MXXj4IhJGx5VKhg7LD7ePSgLCaI5uR66vowafixS0IZiC6uuRhWA7wDo8sVqT8WV7pnA==" saltValue="WgBel4ryxrGMma/3D3s+7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6" sqref="B6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A1" s="1"/>
      <c r="B1" s="2" t="s">
        <v>34</v>
      </c>
    </row>
    <row r="2" spans="1:2" ht="15" thickBot="1" x14ac:dyDescent="0.35">
      <c r="A2" s="3"/>
      <c r="B2" s="2" t="s">
        <v>35</v>
      </c>
    </row>
    <row r="3" spans="1:2" ht="15" thickBot="1" x14ac:dyDescent="0.35">
      <c r="A3" s="4"/>
      <c r="B3" s="2" t="s">
        <v>36</v>
      </c>
    </row>
  </sheetData>
  <sheetProtection algorithmName="SHA-512" hashValue="lzvvyminDCSIzoTuPQOiEVoiTVS4msH71FkAheeRLyk1+P56ovYwr7QpXPSmxwAAS1tCyVAe5ucvoruqmWIsIw==" saltValue="FV43NCqVzTKkgjKkEyep0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2025-03-18T09:40:19Z</dcterms:created>
  <dcterms:modified xsi:type="dcterms:W3CDTF">2025-03-28T07:59:03Z</dcterms:modified>
  <cp:category/>
  <cp:contentStatus/>
</cp:coreProperties>
</file>