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atos\Prevencion Laboral\ORGANIZACIÓN APSL\22. Contratos\2025\6000012305_Gafas de proteccion graduadas\"/>
    </mc:Choice>
  </mc:AlternateContent>
  <xr:revisionPtr revIDLastSave="0" documentId="13_ncr:1_{E756AB8D-3D46-43A4-BC31-AC581EB87C0D}" xr6:coauthVersionLast="47" xr6:coauthVersionMax="47" xr10:uidLastSave="{00000000-0000-0000-0000-000000000000}"/>
  <workbookProtection workbookAlgorithmName="SHA-512" workbookHashValue="XuaiAodZzYm3CB7na6lgOivtzvsUQ5jMc6rrtbqh0xJi732EkeY86rjVPdXTFF8062FtSOR00iacovPd+dxIdg==" workbookSaltValue="PWxZpWr0fEhUUCAA4SRp/w==" workbookSpinCount="100000" lockStructure="1"/>
  <bookViews>
    <workbookView xWindow="-108" yWindow="-108" windowWidth="23256" windowHeight="1245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  <c r="I15" i="1"/>
  <c r="I16" i="1"/>
  <c r="I18" i="1"/>
  <c r="I19" i="1"/>
  <c r="I20" i="1"/>
  <c r="I21" i="1"/>
  <c r="G21" i="1"/>
  <c r="G26" i="1" l="1"/>
  <c r="I26" i="1"/>
  <c r="G27" i="1"/>
  <c r="I27" i="1"/>
  <c r="G28" i="1"/>
  <c r="I28" i="1"/>
  <c r="G29" i="1"/>
  <c r="I29" i="1"/>
  <c r="G30" i="1"/>
  <c r="I30" i="1"/>
  <c r="G31" i="1"/>
  <c r="I31" i="1"/>
  <c r="G32" i="1"/>
  <c r="I32" i="1"/>
  <c r="G33" i="1"/>
  <c r="I33" i="1"/>
  <c r="G34" i="1"/>
  <c r="I34" i="1"/>
  <c r="G35" i="1"/>
  <c r="I35" i="1"/>
  <c r="I24" i="1" l="1"/>
  <c r="I14" i="1"/>
  <c r="I22" i="1"/>
  <c r="I23" i="1"/>
  <c r="G14" i="1"/>
  <c r="G15" i="1"/>
  <c r="G16" i="1"/>
  <c r="G18" i="1"/>
  <c r="G19" i="1"/>
  <c r="G20" i="1"/>
  <c r="G22" i="1"/>
  <c r="G23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<sst xmlns="http://schemas.openxmlformats.org/spreadsheetml/2006/main" count="83" uniqueCount="60">
  <si>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</si>
  <si>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</si>
  <si>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</si>
  <si>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</si>
  <si>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</si>
  <si>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</si>
  <si>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</si>
  <si>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</si>
  <si>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</si>
  <si>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</si>
  <si>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</si>
  <si>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</si>
  <si>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</si>
  <si>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</si>
  <si>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</si>
  <si>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</si>
  <si>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</si>
  <si>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</si>
  <si>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</si>
  <si>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</si>
  <si>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</si>
  <si>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</si>
  <si>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</si>
  <si>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</si>
  <si>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</si>
  <si>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</si>
  <si>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</si>
  <si>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</si>
  <si>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</si>
  <si>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</si>
  <si>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</si>
  <si>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</si>
  <si>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</si>
  <si>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Servicios ópticos, suministro y reparación de gafas de protección graduadas</t>
  </si>
  <si>
    <t>Gafas</t>
  </si>
  <si>
    <t>MONOFOCALES (gafa completa)</t>
  </si>
  <si>
    <t>unidad</t>
  </si>
  <si>
    <t>BIFOCALES (gafa completa)</t>
  </si>
  <si>
    <t>PROGRESIVAS (gafa completa)</t>
  </si>
  <si>
    <t>Graduaciones, gafas o tratamientos especiales</t>
  </si>
  <si>
    <t>PROGRESIVAS con segmento extra de visión de cerca en la parte superior (gafa completa)</t>
  </si>
  <si>
    <t>MONOFOCAL lente reducida (gafa completa)</t>
  </si>
  <si>
    <t>BIFOCAL lente reducida (gafa completa)</t>
  </si>
  <si>
    <t>PROGRESIVA lente reducida (gafa completa)</t>
  </si>
  <si>
    <t>PROGRESIVAS con segmento extra de visión de cerca en la parte superior lente reducida (gafa completa)</t>
  </si>
  <si>
    <t>Precio unitario de tratamiento de “Resistencia al empañamiento N”</t>
  </si>
  <si>
    <t>Precio unitario de tratamiento de "Tratamiento anti-relejante"</t>
  </si>
  <si>
    <t>Reparaciones</t>
  </si>
  <si>
    <t>Sustitución de Montura completa</t>
  </si>
  <si>
    <t>Sustitución de Lente MONOFOCAL</t>
  </si>
  <si>
    <t>Sustitución de Lente BIFOCAL</t>
  </si>
  <si>
    <t>Sustitución de Lente PROGRESIVA</t>
  </si>
  <si>
    <t>Sustitución de Lente PROGRESIVA con segmento extra</t>
  </si>
  <si>
    <t>Sustitución de Patilla</t>
  </si>
  <si>
    <t>Sustitución de Lente MONOFOCAL reducida</t>
  </si>
  <si>
    <t>Sustitución de Lente BIFOCAL reducida</t>
  </si>
  <si>
    <t>Sustitución de Lente PROGRESIVA reducida</t>
  </si>
  <si>
    <t>Sustitución de Lente PROGRESIVA con segmento extra reducida</t>
  </si>
  <si>
    <t>1.3</t>
  </si>
  <si>
    <r>
      <t xml:space="preserve">% Beneficio Industrial </t>
    </r>
    <r>
      <rPr>
        <i/>
        <sz val="11"/>
        <color theme="1"/>
        <rFont val="Calibri"/>
        <family val="2"/>
        <scheme val="minor"/>
      </rPr>
      <t>(A efectos de este excel de oferta, se considera 0% de Gastos generales y beneficio industrial ya que el 9% de gastos generales y el 6% de beneficio industrial correspondientes al desglose del presupuesto de licitación se encuentran incluidos en los precios unitarios).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</si>
</sst>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" fontId="3" fillId="3" borderId="0" xfId="0" applyNumberFormat="1" applyFont="1" applyFill="1" applyProtection="1">
      <protection locked="0"/>
    </xf>
    <xf numFmtId="4" fontId="0" fillId="0" borderId="0" xfId="0" applyNumberFormat="1"/>
    <xf numFmtId="164" fontId="0" fillId="0" borderId="0" xfId="0" applyNumberFormat="1"/>
    <xf numFmtId="0" fontId="0" fillId="0" borderId="0" xfId="0" applyProtection="1">
      <protection locked="0"/>
    </xf>
    <xf numFmtId="4" fontId="0" fillId="4" borderId="0" xfId="0" applyNumberFormat="1" applyFill="1"/>
    <xf numFmtId="4" fontId="3" fillId="4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1" fontId="3" fillId="0" borderId="0" xfId="0" applyNumberFormat="1" applyFont="1"/>
    <xf numFmtId="0" fontId="2" fillId="2" borderId="0" xfId="0" applyFont="1" applyFill="1"/>
    <xf numFmtId="4" fontId="2" fillId="2" borderId="0" xfId="0" applyNumberFormat="1" applyFont="1" applyFill="1"/>
    <xf numFmtId="49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3" fillId="5" borderId="3" xfId="0" applyNumberFormat="1" applyFont="1" applyFill="1" applyBorder="1"/>
    <xf numFmtId="4" fontId="3" fillId="5" borderId="2" xfId="0" applyNumberFormat="1" applyFont="1" applyFill="1" applyBorder="1"/>
    <xf numFmtId="4" fontId="4" fillId="5" borderId="2" xfId="0" applyNumberFormat="1" applyFont="1" applyFill="1" applyBorder="1"/>
    <xf numFmtId="4" fontId="4" fillId="4" borderId="1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0" fontId="2" fillId="2" borderId="0" xfId="0" applyFont="1" applyFill="1" applyAlignment="1">
      <alignment horizontal="left" vertical="top"/>
    </xf>
    <xf numFmtId="0" fontId="3" fillId="0" borderId="9" xfId="0" applyFont="1" applyBorder="1"/>
    <xf numFmtId="4" fontId="3" fillId="3" borderId="9" xfId="0" applyNumberFormat="1" applyFont="1" applyFill="1" applyBorder="1"/>
    <xf numFmtId="4" fontId="0" fillId="4" borderId="9" xfId="0" applyNumberFormat="1" applyFill="1" applyBorder="1"/>
    <xf numFmtId="10" fontId="3" fillId="6" borderId="4" xfId="0" quotePrefix="1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49" fontId="4" fillId="4" borderId="1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35"/>
  <sheetViews>
    <sheetView tabSelected="1" zoomScale="85" zoomScaleNormal="85" workbookViewId="0">
      <selection activeCell="A4" sqref="A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4.88671875" customWidth="1"/>
    <col min="4" max="4" width="18.6640625" customWidth="1"/>
    <col min="5" max="5" width="27.6640625" style="2" customWidth="1"/>
    <col min="6" max="6" width="18" style="2" bestFit="1" customWidth="1"/>
    <col min="7" max="7" width="22.5546875" style="3" customWidth="1"/>
    <col min="8" max="8" width="19.6640625" bestFit="1" customWidth="1"/>
    <col min="9" max="9" width="18.6640625" style="2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26" t="s">
        <v>0</v>
      </c>
      <c r="H1" s="26" t="s">
        <v>1</v>
      </c>
    </row>
    <row r="2" spans="1:9" ht="15" thickBot="1" x14ac:dyDescent="0.35">
      <c r="A2" s="13" t="s">
        <v>2</v>
      </c>
      <c r="B2" s="14">
        <v>1</v>
      </c>
    </row>
    <row r="3" spans="1:9" ht="15" customHeight="1" thickBot="1" x14ac:dyDescent="0.35">
      <c r="A3" s="33" t="s">
        <v>3</v>
      </c>
      <c r="B3" s="34"/>
      <c r="C3" s="35"/>
      <c r="D3" s="20">
        <f>SUM(G:G)</f>
        <v>78486.819999999963</v>
      </c>
      <c r="E3" s="33" t="s">
        <v>4</v>
      </c>
      <c r="F3" s="34"/>
      <c r="G3" s="35"/>
      <c r="H3" s="20">
        <f>SUM(I:I)</f>
        <v>0</v>
      </c>
    </row>
    <row r="4" spans="1:9" ht="169.8" customHeight="1" thickBot="1" x14ac:dyDescent="0.35">
      <c r="A4" s="42" t="s">
        <v>59</v>
      </c>
      <c r="B4" s="16">
        <v>0</v>
      </c>
      <c r="C4" s="17" t="s">
        <v>5</v>
      </c>
      <c r="D4" s="21">
        <f>ROUND($D$3*B4,2)</f>
        <v>0</v>
      </c>
      <c r="E4" s="23" t="s">
        <v>6</v>
      </c>
      <c r="F4" s="30">
        <v>0</v>
      </c>
      <c r="G4" s="17" t="s">
        <v>5</v>
      </c>
      <c r="H4" s="21">
        <f>ROUND($H$3*F4,2)</f>
        <v>0</v>
      </c>
    </row>
    <row r="5" spans="1:9" ht="15" thickBot="1" x14ac:dyDescent="0.35">
      <c r="A5" s="15" t="s">
        <v>7</v>
      </c>
      <c r="B5" s="16">
        <v>0</v>
      </c>
      <c r="C5" s="17" t="s">
        <v>8</v>
      </c>
      <c r="D5" s="21">
        <f>ROUND($D$3*B5,2)</f>
        <v>0</v>
      </c>
      <c r="E5" s="23" t="s">
        <v>9</v>
      </c>
      <c r="F5" s="30">
        <v>0</v>
      </c>
      <c r="G5" s="17" t="s">
        <v>8</v>
      </c>
      <c r="H5" s="21">
        <f>ROUND($H$3*F5,2)</f>
        <v>0</v>
      </c>
    </row>
    <row r="6" spans="1:9" ht="15" thickBot="1" x14ac:dyDescent="0.35">
      <c r="A6" s="36" t="s">
        <v>10</v>
      </c>
      <c r="B6" s="37"/>
      <c r="C6" s="38"/>
      <c r="D6" s="21">
        <f>SUM(D3,D4,D5)</f>
        <v>78486.819999999963</v>
      </c>
      <c r="E6" s="36" t="s">
        <v>11</v>
      </c>
      <c r="F6" s="37"/>
      <c r="G6" s="38"/>
      <c r="H6" s="21">
        <f>SUM(H3,H4,H5)</f>
        <v>0</v>
      </c>
    </row>
    <row r="7" spans="1:9" ht="15" thickBot="1" x14ac:dyDescent="0.35">
      <c r="A7" s="18" t="s">
        <v>12</v>
      </c>
      <c r="B7" s="19">
        <v>0.21</v>
      </c>
      <c r="C7" s="17" t="s">
        <v>13</v>
      </c>
      <c r="D7" s="21">
        <f>ROUND($D$6*B7,2)</f>
        <v>16482.23</v>
      </c>
      <c r="E7" s="24" t="s">
        <v>12</v>
      </c>
      <c r="F7" s="25">
        <f>B7</f>
        <v>0.21</v>
      </c>
      <c r="G7" s="17" t="s">
        <v>13</v>
      </c>
      <c r="H7" s="21">
        <f>ROUND($H$6*F7,2)</f>
        <v>0</v>
      </c>
    </row>
    <row r="8" spans="1:9" ht="15" thickBot="1" x14ac:dyDescent="0.35">
      <c r="A8" s="39" t="s">
        <v>14</v>
      </c>
      <c r="B8" s="40"/>
      <c r="C8" s="41"/>
      <c r="D8" s="22">
        <f>SUM(D6:D7)</f>
        <v>94969.049999999959</v>
      </c>
      <c r="E8" s="39" t="s">
        <v>15</v>
      </c>
      <c r="F8" s="40"/>
      <c r="G8" s="41"/>
      <c r="H8" s="22">
        <f>SUM(H6:H7)</f>
        <v>0</v>
      </c>
    </row>
    <row r="9" spans="1:9" ht="15" thickBot="1" x14ac:dyDescent="0.35"/>
    <row r="10" spans="1:9" ht="15" thickBot="1" x14ac:dyDescent="0.35">
      <c r="A10" s="12"/>
      <c r="F10" s="31" t="s">
        <v>16</v>
      </c>
      <c r="G10" s="32"/>
      <c r="H10" s="31" t="s">
        <v>17</v>
      </c>
      <c r="I10" s="32"/>
    </row>
    <row r="11" spans="1:9" x14ac:dyDescent="0.3">
      <c r="A11" s="10" t="s">
        <v>18</v>
      </c>
      <c r="B11" s="10" t="s">
        <v>19</v>
      </c>
      <c r="C11" s="10" t="s">
        <v>20</v>
      </c>
      <c r="D11" s="10" t="s">
        <v>21</v>
      </c>
      <c r="E11" s="11" t="s">
        <v>22</v>
      </c>
      <c r="F11" s="11" t="s">
        <v>23</v>
      </c>
      <c r="G11" s="10" t="s">
        <v>24</v>
      </c>
      <c r="H11" s="10" t="s">
        <v>25</v>
      </c>
      <c r="I11" s="10" t="s">
        <v>26</v>
      </c>
    </row>
    <row r="12" spans="1:9" s="4" customFormat="1" x14ac:dyDescent="0.3">
      <c r="A12" s="7" t="s">
        <v>27</v>
      </c>
      <c r="B12" s="7"/>
      <c r="C12" s="7" t="s">
        <v>33</v>
      </c>
      <c r="D12" s="7"/>
      <c r="E12" s="8"/>
      <c r="F12" s="8"/>
      <c r="G12" s="2"/>
      <c r="H12" s="8"/>
      <c r="I12" s="8"/>
    </row>
    <row r="13" spans="1:9" s="4" customFormat="1" x14ac:dyDescent="0.3">
      <c r="A13" s="7" t="s">
        <v>28</v>
      </c>
      <c r="B13" s="7"/>
      <c r="C13" s="7" t="s">
        <v>34</v>
      </c>
      <c r="D13" s="7"/>
      <c r="E13" s="8"/>
      <c r="F13" s="8"/>
      <c r="G13" s="2"/>
      <c r="H13" s="8"/>
      <c r="I13" s="8"/>
    </row>
    <row r="14" spans="1:9" s="4" customFormat="1" x14ac:dyDescent="0.3">
      <c r="A14" s="7"/>
      <c r="B14" s="7"/>
      <c r="C14" s="7" t="s">
        <v>35</v>
      </c>
      <c r="D14" s="9" t="s">
        <v>36</v>
      </c>
      <c r="E14" s="8">
        <v>301</v>
      </c>
      <c r="F14" s="8">
        <v>61.16</v>
      </c>
      <c r="G14" s="5">
        <f t="shared" ref="G14:G24" si="0">ROUND(E14*F14,2)</f>
        <v>18409.16</v>
      </c>
      <c r="H14" s="1"/>
      <c r="I14" s="6">
        <f t="shared" ref="I14:I23" si="1">ROUND(E14*H14,2)</f>
        <v>0</v>
      </c>
    </row>
    <row r="15" spans="1:9" s="4" customFormat="1" x14ac:dyDescent="0.3">
      <c r="A15" s="7"/>
      <c r="B15" s="7"/>
      <c r="C15" s="7" t="s">
        <v>37</v>
      </c>
      <c r="D15" s="9" t="s">
        <v>36</v>
      </c>
      <c r="E15" s="8">
        <v>26</v>
      </c>
      <c r="F15" s="8">
        <v>114.89</v>
      </c>
      <c r="G15" s="5">
        <f t="shared" si="0"/>
        <v>2987.14</v>
      </c>
      <c r="H15" s="1"/>
      <c r="I15" s="6">
        <f t="shared" si="1"/>
        <v>0</v>
      </c>
    </row>
    <row r="16" spans="1:9" s="4" customFormat="1" x14ac:dyDescent="0.3">
      <c r="A16" s="7"/>
      <c r="B16" s="7"/>
      <c r="C16" s="7" t="s">
        <v>38</v>
      </c>
      <c r="D16" s="9" t="s">
        <v>36</v>
      </c>
      <c r="E16" s="8">
        <v>327</v>
      </c>
      <c r="F16" s="8">
        <v>154.59</v>
      </c>
      <c r="G16" s="5">
        <f t="shared" si="0"/>
        <v>50550.93</v>
      </c>
      <c r="H16" s="1"/>
      <c r="I16" s="6">
        <f t="shared" si="1"/>
        <v>0</v>
      </c>
    </row>
    <row r="17" spans="1:9" s="4" customFormat="1" x14ac:dyDescent="0.3">
      <c r="A17" s="7" t="s">
        <v>29</v>
      </c>
      <c r="B17" s="7"/>
      <c r="C17" s="7" t="s">
        <v>39</v>
      </c>
      <c r="D17" s="9"/>
      <c r="E17" s="8"/>
      <c r="F17" s="8"/>
      <c r="G17" s="2"/>
      <c r="H17" s="8"/>
      <c r="I17" s="8"/>
    </row>
    <row r="18" spans="1:9" s="4" customFormat="1" x14ac:dyDescent="0.3">
      <c r="A18" s="7"/>
      <c r="B18" s="7"/>
      <c r="C18" s="7" t="s">
        <v>40</v>
      </c>
      <c r="D18" s="9" t="s">
        <v>36</v>
      </c>
      <c r="E18" s="8">
        <v>5</v>
      </c>
      <c r="F18" s="8">
        <v>177.78</v>
      </c>
      <c r="G18" s="5">
        <f t="shared" si="0"/>
        <v>888.9</v>
      </c>
      <c r="H18" s="1"/>
      <c r="I18" s="6">
        <f t="shared" si="1"/>
        <v>0</v>
      </c>
    </row>
    <row r="19" spans="1:9" s="4" customFormat="1" x14ac:dyDescent="0.3">
      <c r="A19" s="7"/>
      <c r="B19" s="7"/>
      <c r="C19" s="7" t="s">
        <v>41</v>
      </c>
      <c r="D19" s="9" t="s">
        <v>36</v>
      </c>
      <c r="E19" s="8">
        <v>5</v>
      </c>
      <c r="F19" s="8">
        <v>115.16</v>
      </c>
      <c r="G19" s="5">
        <f t="shared" si="0"/>
        <v>575.79999999999995</v>
      </c>
      <c r="H19" s="1"/>
      <c r="I19" s="6">
        <f t="shared" si="1"/>
        <v>0</v>
      </c>
    </row>
    <row r="20" spans="1:9" s="4" customFormat="1" x14ac:dyDescent="0.3">
      <c r="A20" s="7"/>
      <c r="B20" s="7"/>
      <c r="C20" s="7" t="s">
        <v>42</v>
      </c>
      <c r="D20" s="9" t="s">
        <v>36</v>
      </c>
      <c r="E20" s="8">
        <v>5</v>
      </c>
      <c r="F20" s="8">
        <v>168.89</v>
      </c>
      <c r="G20" s="5">
        <f t="shared" si="0"/>
        <v>844.45</v>
      </c>
      <c r="H20" s="1"/>
      <c r="I20" s="6">
        <f t="shared" si="1"/>
        <v>0</v>
      </c>
    </row>
    <row r="21" spans="1:9" s="4" customFormat="1" x14ac:dyDescent="0.3">
      <c r="A21" s="7"/>
      <c r="B21" s="7"/>
      <c r="C21" s="7" t="s">
        <v>43</v>
      </c>
      <c r="D21" s="9" t="s">
        <v>36</v>
      </c>
      <c r="E21" s="8">
        <v>5</v>
      </c>
      <c r="F21" s="8">
        <v>208.59</v>
      </c>
      <c r="G21" s="5">
        <f t="shared" si="0"/>
        <v>1042.95</v>
      </c>
      <c r="H21" s="1"/>
      <c r="I21" s="6">
        <f t="shared" si="1"/>
        <v>0</v>
      </c>
    </row>
    <row r="22" spans="1:9" s="4" customFormat="1" x14ac:dyDescent="0.3">
      <c r="A22" s="7"/>
      <c r="B22" s="7"/>
      <c r="C22" s="7" t="s">
        <v>44</v>
      </c>
      <c r="D22" s="9" t="s">
        <v>36</v>
      </c>
      <c r="E22" s="8">
        <v>5</v>
      </c>
      <c r="F22" s="8">
        <v>231.78</v>
      </c>
      <c r="G22" s="5">
        <f t="shared" si="0"/>
        <v>1158.9000000000001</v>
      </c>
      <c r="H22" s="1"/>
      <c r="I22" s="6">
        <f t="shared" si="1"/>
        <v>0</v>
      </c>
    </row>
    <row r="23" spans="1:9" s="4" customFormat="1" x14ac:dyDescent="0.3">
      <c r="A23" s="7"/>
      <c r="B23" s="7"/>
      <c r="C23" s="7" t="s">
        <v>45</v>
      </c>
      <c r="D23" s="9" t="s">
        <v>36</v>
      </c>
      <c r="E23" s="8">
        <v>6</v>
      </c>
      <c r="F23" s="8">
        <v>23.22</v>
      </c>
      <c r="G23" s="5">
        <f t="shared" si="0"/>
        <v>139.32</v>
      </c>
      <c r="H23" s="1"/>
      <c r="I23" s="6">
        <f t="shared" si="1"/>
        <v>0</v>
      </c>
    </row>
    <row r="24" spans="1:9" s="4" customFormat="1" x14ac:dyDescent="0.3">
      <c r="A24" s="7"/>
      <c r="B24" s="7"/>
      <c r="C24" s="7" t="s">
        <v>46</v>
      </c>
      <c r="D24" s="9" t="s">
        <v>36</v>
      </c>
      <c r="E24" s="8">
        <v>6</v>
      </c>
      <c r="F24" s="8">
        <v>23.22</v>
      </c>
      <c r="G24" s="5">
        <f t="shared" si="0"/>
        <v>139.32</v>
      </c>
      <c r="H24" s="1"/>
      <c r="I24" s="6">
        <f t="shared" ref="I24" si="2">ROUND(E24*H24,2)</f>
        <v>0</v>
      </c>
    </row>
    <row r="25" spans="1:9" s="4" customFormat="1" x14ac:dyDescent="0.3">
      <c r="A25" s="7" t="s">
        <v>58</v>
      </c>
      <c r="B25" s="7"/>
      <c r="C25" s="7" t="s">
        <v>47</v>
      </c>
      <c r="D25" s="9"/>
      <c r="E25" s="8"/>
      <c r="F25" s="8"/>
      <c r="G25" s="2"/>
      <c r="H25" s="8"/>
      <c r="I25" s="8"/>
    </row>
    <row r="26" spans="1:9" s="4" customFormat="1" x14ac:dyDescent="0.3">
      <c r="A26" s="7"/>
      <c r="B26" s="7"/>
      <c r="C26" s="7" t="s">
        <v>48</v>
      </c>
      <c r="D26" s="9" t="s">
        <v>36</v>
      </c>
      <c r="E26" s="8">
        <v>5</v>
      </c>
      <c r="F26" s="8">
        <v>22.84</v>
      </c>
      <c r="G26" s="5">
        <f t="shared" ref="G26:G35" si="3">ROUND(E26*F26,2)</f>
        <v>114.2</v>
      </c>
      <c r="H26" s="1"/>
      <c r="I26" s="6">
        <f t="shared" ref="I26:I35" si="4">ROUND(E26*H26,2)</f>
        <v>0</v>
      </c>
    </row>
    <row r="27" spans="1:9" s="4" customFormat="1" x14ac:dyDescent="0.3">
      <c r="A27" s="7"/>
      <c r="B27" s="7"/>
      <c r="C27" s="7" t="s">
        <v>49</v>
      </c>
      <c r="D27" s="9" t="s">
        <v>36</v>
      </c>
      <c r="E27" s="8">
        <v>3</v>
      </c>
      <c r="F27" s="8">
        <v>19.16</v>
      </c>
      <c r="G27" s="5">
        <f t="shared" si="3"/>
        <v>57.48</v>
      </c>
      <c r="H27" s="1"/>
      <c r="I27" s="6">
        <f t="shared" si="4"/>
        <v>0</v>
      </c>
    </row>
    <row r="28" spans="1:9" s="4" customFormat="1" x14ac:dyDescent="0.3">
      <c r="A28" s="7"/>
      <c r="B28" s="7"/>
      <c r="C28" s="7" t="s">
        <v>50</v>
      </c>
      <c r="D28" s="9" t="s">
        <v>36</v>
      </c>
      <c r="E28" s="8">
        <v>3</v>
      </c>
      <c r="F28" s="8">
        <v>46.03</v>
      </c>
      <c r="G28" s="5">
        <f t="shared" si="3"/>
        <v>138.09</v>
      </c>
      <c r="H28" s="1"/>
      <c r="I28" s="6">
        <f t="shared" si="4"/>
        <v>0</v>
      </c>
    </row>
    <row r="29" spans="1:9" s="4" customFormat="1" x14ac:dyDescent="0.3">
      <c r="A29" s="7"/>
      <c r="B29" s="7"/>
      <c r="C29" s="7" t="s">
        <v>51</v>
      </c>
      <c r="D29" s="9" t="s">
        <v>36</v>
      </c>
      <c r="E29" s="8">
        <v>3</v>
      </c>
      <c r="F29" s="8">
        <v>65.88</v>
      </c>
      <c r="G29" s="5">
        <f t="shared" si="3"/>
        <v>197.64</v>
      </c>
      <c r="H29" s="1"/>
      <c r="I29" s="6">
        <f t="shared" si="4"/>
        <v>0</v>
      </c>
    </row>
    <row r="30" spans="1:9" s="4" customFormat="1" x14ac:dyDescent="0.3">
      <c r="A30" s="7"/>
      <c r="B30" s="7"/>
      <c r="C30" s="7" t="s">
        <v>52</v>
      </c>
      <c r="D30" s="9" t="s">
        <v>36</v>
      </c>
      <c r="E30" s="8">
        <v>3</v>
      </c>
      <c r="F30" s="8">
        <v>91.99</v>
      </c>
      <c r="G30" s="5">
        <f t="shared" si="3"/>
        <v>275.97000000000003</v>
      </c>
      <c r="H30" s="1"/>
      <c r="I30" s="6">
        <f t="shared" si="4"/>
        <v>0</v>
      </c>
    </row>
    <row r="31" spans="1:9" s="4" customFormat="1" x14ac:dyDescent="0.3">
      <c r="A31" s="7"/>
      <c r="B31" s="7"/>
      <c r="C31" s="7" t="s">
        <v>53</v>
      </c>
      <c r="D31" s="9" t="s">
        <v>36</v>
      </c>
      <c r="E31" s="8">
        <v>3</v>
      </c>
      <c r="F31" s="8">
        <v>3.31</v>
      </c>
      <c r="G31" s="5">
        <f t="shared" si="3"/>
        <v>9.93</v>
      </c>
      <c r="H31" s="1"/>
      <c r="I31" s="6">
        <f t="shared" si="4"/>
        <v>0</v>
      </c>
    </row>
    <row r="32" spans="1:9" s="4" customFormat="1" x14ac:dyDescent="0.3">
      <c r="A32" s="7"/>
      <c r="B32" s="7"/>
      <c r="C32" s="7" t="s">
        <v>54</v>
      </c>
      <c r="D32" s="9" t="s">
        <v>36</v>
      </c>
      <c r="E32" s="8">
        <v>3</v>
      </c>
      <c r="F32" s="8">
        <v>46.16</v>
      </c>
      <c r="G32" s="5">
        <f t="shared" si="3"/>
        <v>138.47999999999999</v>
      </c>
      <c r="H32" s="1"/>
      <c r="I32" s="6">
        <f t="shared" si="4"/>
        <v>0</v>
      </c>
    </row>
    <row r="33" spans="1:9" s="4" customFormat="1" x14ac:dyDescent="0.3">
      <c r="A33" s="7"/>
      <c r="B33" s="7"/>
      <c r="C33" s="7" t="s">
        <v>55</v>
      </c>
      <c r="D33" s="9" t="s">
        <v>36</v>
      </c>
      <c r="E33" s="8">
        <v>3</v>
      </c>
      <c r="F33" s="8">
        <v>73.03</v>
      </c>
      <c r="G33" s="5">
        <f t="shared" si="3"/>
        <v>219.09</v>
      </c>
      <c r="H33" s="1"/>
      <c r="I33" s="6">
        <f t="shared" si="4"/>
        <v>0</v>
      </c>
    </row>
    <row r="34" spans="1:9" s="4" customFormat="1" x14ac:dyDescent="0.3">
      <c r="A34" s="7"/>
      <c r="B34" s="7"/>
      <c r="C34" s="7" t="s">
        <v>56</v>
      </c>
      <c r="D34" s="9" t="s">
        <v>36</v>
      </c>
      <c r="E34" s="8">
        <v>3</v>
      </c>
      <c r="F34" s="8">
        <v>92.88</v>
      </c>
      <c r="G34" s="5">
        <f t="shared" si="3"/>
        <v>278.64</v>
      </c>
      <c r="H34" s="1"/>
      <c r="I34" s="6">
        <f t="shared" si="4"/>
        <v>0</v>
      </c>
    </row>
    <row r="35" spans="1:9" s="4" customFormat="1" x14ac:dyDescent="0.3">
      <c r="A35" s="7"/>
      <c r="B35" s="7"/>
      <c r="C35" s="7" t="s">
        <v>57</v>
      </c>
      <c r="D35" s="9" t="s">
        <v>36</v>
      </c>
      <c r="E35" s="8">
        <v>3</v>
      </c>
      <c r="F35" s="8">
        <v>106.81</v>
      </c>
      <c r="G35" s="5">
        <f t="shared" si="3"/>
        <v>320.43</v>
      </c>
      <c r="H35" s="1"/>
      <c r="I35" s="6">
        <f t="shared" si="4"/>
        <v>0</v>
      </c>
    </row>
  </sheetData>
  <sheetProtection algorithmName="SHA-512" hashValue="Pop24gJpWxQCoBq5siKH1m1L3xRSVq3irprtU2w3tRJWt5CxcbVmRtpsBvY4GHCaXH7t9sS+D9wbjvn4dsPC3w==" saltValue="ZcTmRSrNRkQMbXB49mCAX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6 A22:A23 A18:A20" numberStoredAsText="1"/>
    <ignoredError sqref="G14 G22:I24 H21 G16 G18:H20 G15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sqref="A1:XFD1048576"/>
    </sheetView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B1" s="27" t="s">
        <v>30</v>
      </c>
    </row>
    <row r="2" spans="1:2" ht="15" thickBot="1" x14ac:dyDescent="0.35">
      <c r="A2" s="28"/>
      <c r="B2" s="27" t="s">
        <v>31</v>
      </c>
    </row>
    <row r="3" spans="1:2" ht="15" thickBot="1" x14ac:dyDescent="0.35">
      <c r="A3" s="29"/>
      <c r="B3" s="27" t="s">
        <v>32</v>
      </c>
    </row>
  </sheetData>
  <sheetProtection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A8A7E84-EC2F-48E3-A1FB-3554E872B42B}">
  <ds:schemaRefs>
    <ds:schemaRef ds:uri="http://schemas.microsoft.com/office/2006/documentManagement/types"/>
    <ds:schemaRef ds:uri="4fd46784-a323-4a13-9ce7-d880620db668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2025-05-20T10:56:21Z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