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8_{2C8422B7-6154-47EF-8ECE-3F49AC4ADC76}" xr6:coauthVersionLast="47" xr6:coauthVersionMax="47" xr10:uidLastSave="{00000000-0000-0000-0000-000000000000}"/>
  <bookViews>
    <workbookView xWindow="-108" yWindow="-108" windowWidth="23256" windowHeight="12456" xr2:uid="{F043CD35-4EC0-4E73-B105-4F3FF39130F0}"/>
  </bookViews>
  <sheets>
    <sheet name="CERTO" sheetId="1" r:id="rId1"/>
    <sheet name="Mtto bajo demanda" sheetId="4" r:id="rId2"/>
    <sheet name="Glosario" sheetId="2" r:id="rId3"/>
  </sheets>
  <definedNames>
    <definedName name="_xlnm._FilterDatabase" localSheetId="1" hidden="1">'Mtto bajo demanda'!$A$1:$B$6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4" l="1"/>
  <c r="C5" i="4"/>
  <c r="C4" i="4"/>
  <c r="C3" i="4"/>
  <c r="C2" i="4"/>
  <c r="I18" i="1"/>
  <c r="I14" i="1"/>
  <c r="E16" i="1"/>
  <c r="I16" i="1"/>
  <c r="G16" i="1"/>
  <c r="G18" i="1"/>
  <c r="G14" i="1"/>
  <c r="F7" i="1" l="1"/>
  <c r="H3" i="1" l="1"/>
  <c r="D3" i="1"/>
  <c r="D4" i="1" s="1"/>
  <c r="H5" i="1" l="1"/>
  <c r="H4" i="1"/>
  <c r="D5" i="1"/>
  <c r="D6" i="1" s="1"/>
  <c r="D7" i="1" s="1"/>
  <c r="D8" i="1" s="1"/>
  <c r="H6" i="1" l="1"/>
  <c r="H7" i="1" s="1"/>
  <c r="H8" i="1" s="1"/>
</calcChain>
</file>

<file path=xl/sharedStrings.xml><?xml version="1.0" encoding="utf-8"?>
<sst xmlns="http://schemas.openxmlformats.org/spreadsheetml/2006/main" count="70" uniqueCount="63">
  <si>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</si>
  <si>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</si>
  <si>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</si>
  <si>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</si>
  <si>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</si>
  <si>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</si>
  <si>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</si>
  <si>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</si>
  <si>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</si>
  <si>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</si>
  <si>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</si>
  <si>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</si>
  <si>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</si>
  <si>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</si>
  <si>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</si>
  <si>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</si>
  <si>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</si>
  <si>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</si>
  <si>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</si>
  <si>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</si>
  <si>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</si>
  <si>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</si>
  <si>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</si>
  <si>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</si>
  <si>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</si>
  <si>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</si>
  <si>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</si>
  <si>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</si>
  <si>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</si>
  <si>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</si>
  <si>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</si>
  <si>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</si>
  <si>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T</t>
  </si>
  <si>
    <t>ud</t>
  </si>
  <si>
    <r>
      <t>La columna "</t>
    </r>
    <r>
      <rPr>
        <b/>
        <i/>
        <sz val="11"/>
        <color theme="1"/>
        <rFont val="Calibri"/>
        <family val="2"/>
        <scheme val="minor"/>
      </rPr>
      <t>Precio Un Ofertante</t>
    </r>
    <r>
      <rPr>
        <i/>
        <sz val="11"/>
        <color theme="1"/>
        <rFont val="Calibri"/>
        <family val="2"/>
        <scheme val="minor"/>
      </rPr>
      <t>" debe rellenarse empleando únicamente 2 decimales y en ningún caso podrá superar el valor indicado en "</t>
    </r>
    <r>
      <rPr>
        <b/>
        <i/>
        <sz val="11"/>
        <color theme="1"/>
        <rFont val="Calibri"/>
        <family val="2"/>
        <scheme val="minor"/>
      </rPr>
      <t>Precio Un Licitación</t>
    </r>
    <r>
      <rPr>
        <i/>
        <sz val="11"/>
        <color theme="1"/>
        <rFont val="Calibri"/>
        <family val="2"/>
        <scheme val="minor"/>
      </rPr>
      <t>"</t>
    </r>
  </si>
  <si>
    <t>UC1</t>
  </si>
  <si>
    <t>UC2</t>
  </si>
  <si>
    <t>UC3</t>
  </si>
  <si>
    <r>
      <t xml:space="preserve">Cualquier importe no aceptado se indicará con un sombreado en ROJO. El importe correspondiente deberá ser CORREGIDO. En caso contrario la oferta será </t>
    </r>
    <r>
      <rPr>
        <b/>
        <i/>
        <sz val="11"/>
        <color theme="1"/>
        <rFont val="Calibri"/>
        <family val="2"/>
        <scheme val="minor"/>
      </rPr>
      <t>DESESTIMADA</t>
    </r>
    <r>
      <rPr>
        <i/>
        <sz val="11"/>
        <color theme="1"/>
        <rFont val="Calibri"/>
        <family val="2"/>
        <scheme val="minor"/>
      </rPr>
      <t>.</t>
    </r>
  </si>
  <si>
    <t>MANTENIMIENTO CORRECTIVO</t>
  </si>
  <si>
    <t>MANTENIMIENTO BAJO DEMANDA</t>
  </si>
  <si>
    <t>Mantenimiento bajo demanda anual</t>
  </si>
  <si>
    <t>mes</t>
  </si>
  <si>
    <t>Manteninimiento correctivo mensual</t>
  </si>
  <si>
    <t>Certificación de bucle inductivo</t>
  </si>
  <si>
    <t>CERTIFICACIÓN BUCLE INDUCTIVO</t>
  </si>
  <si>
    <t>MANTENIMIENTO DE INTERFONOS</t>
  </si>
  <si>
    <t>1.1</t>
  </si>
  <si>
    <t>1.2</t>
  </si>
  <si>
    <t>1.3</t>
  </si>
  <si>
    <t>C</t>
  </si>
  <si>
    <t>ACCIÓN</t>
  </si>
  <si>
    <t>PRECIO UNITARIO LICITACIÓN</t>
  </si>
  <si>
    <t>IMPORTE LICITADO (sin GG, BI e IVA)</t>
  </si>
  <si>
    <t>Atención nocturna incidencias</t>
  </si>
  <si>
    <t>Sustitución de cable de bucle inductivo en suelo</t>
  </si>
  <si>
    <t>Reparación de electrónica de bucle por encima del 33 % en "puesta a cero" inicial</t>
  </si>
  <si>
    <t>Reubicación de interfono</t>
  </si>
  <si>
    <t>Hora de mantenimiento preventivo para revisión de interfonos y/o cableado</t>
  </si>
  <si>
    <t>PORCENTAJE DE DESCUENTO OFERTADO</t>
  </si>
  <si>
    <t xml:space="preserve">NOTA: Los precios unitarios indicados en esta relación no incluyen los porcentajes correspondientes a los Gastos Generales y el Beneficio Industrial. </t>
  </si>
  <si>
    <t>El elemento UC2 es una partida fija sobre la que no es necesario proponer precio de licitación</t>
  </si>
  <si>
    <t xml:space="preserve">                  Los valores de estos porcentajes que serán de aplicación serán los mismos que los elegidos al confeccionar la hoja CERTO.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</si>
</sst>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00"/>
  </numFmts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" fontId="3" fillId="3" borderId="0" xfId="0" applyNumberFormat="1" applyFont="1" applyFill="1" applyProtection="1">
      <protection locked="0"/>
    </xf>
    <xf numFmtId="4" fontId="0" fillId="4" borderId="0" xfId="0" applyNumberFormat="1" applyFill="1" applyProtection="1">
      <protection locked="0"/>
    </xf>
    <xf numFmtId="10" fontId="3" fillId="3" borderId="4" xfId="0" quotePrefix="1" applyNumberFormat="1" applyFont="1" applyFill="1" applyBorder="1" applyProtection="1">
      <protection locked="0"/>
    </xf>
    <xf numFmtId="4" fontId="0" fillId="0" borderId="0" xfId="0" applyNumberFormat="1" applyProtection="1">
      <protection locked="0"/>
    </xf>
    <xf numFmtId="0" fontId="6" fillId="6" borderId="0" xfId="0" applyFont="1" applyFill="1"/>
    <xf numFmtId="49" fontId="5" fillId="0" borderId="0" xfId="0" applyNumberFormat="1" applyFont="1"/>
    <xf numFmtId="1" fontId="0" fillId="0" borderId="0" xfId="0" applyNumberFormat="1"/>
    <xf numFmtId="4" fontId="0" fillId="4" borderId="0" xfId="0" applyNumberFormat="1" applyFill="1"/>
    <xf numFmtId="4" fontId="0" fillId="3" borderId="0" xfId="0" applyNumberFormat="1" applyFill="1" applyProtection="1">
      <protection locked="0"/>
    </xf>
    <xf numFmtId="0" fontId="9" fillId="7" borderId="9" xfId="0" applyFont="1" applyFill="1" applyBorder="1" applyAlignment="1">
      <alignment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8" fillId="0" borderId="0" xfId="0" applyFont="1"/>
    <xf numFmtId="0" fontId="10" fillId="0" borderId="9" xfId="0" applyFont="1" applyBorder="1" applyAlignment="1">
      <alignment vertical="center"/>
    </xf>
    <xf numFmtId="44" fontId="10" fillId="0" borderId="9" xfId="0" applyNumberFormat="1" applyFont="1" applyBorder="1" applyAlignment="1">
      <alignment vertical="center"/>
    </xf>
    <xf numFmtId="44" fontId="10" fillId="0" borderId="9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44" fontId="10" fillId="0" borderId="0" xfId="0" applyNumberFormat="1" applyFont="1" applyAlignment="1">
      <alignment vertical="center"/>
    </xf>
    <xf numFmtId="44" fontId="10" fillId="0" borderId="0" xfId="0" applyNumberFormat="1" applyFont="1" applyAlignment="1">
      <alignment horizontal="right" vertical="center"/>
    </xf>
    <xf numFmtId="0" fontId="11" fillId="4" borderId="10" xfId="0" applyFont="1" applyFill="1" applyBorder="1" applyAlignment="1">
      <alignment vertical="center"/>
    </xf>
    <xf numFmtId="0" fontId="11" fillId="8" borderId="0" xfId="0" applyFont="1" applyFill="1" applyAlignment="1">
      <alignment horizontal="left" vertical="center"/>
    </xf>
    <xf numFmtId="0" fontId="8" fillId="8" borderId="0" xfId="0" applyFont="1" applyFill="1"/>
    <xf numFmtId="0" fontId="12" fillId="8" borderId="0" xfId="0" applyFont="1" applyFill="1" applyAlignment="1">
      <alignment horizontal="left"/>
    </xf>
    <xf numFmtId="10" fontId="12" fillId="3" borderId="9" xfId="1" applyNumberFormat="1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2">
    <cellStyle name="Normal" xfId="0" builtinId="0"/>
    <cellStyle name="Porcentaje" xfId="1" builtin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18"/>
  <sheetViews>
    <sheetView tabSelected="1" zoomScaleNormal="100" workbookViewId="0">
      <selection activeCell="E18" sqref="E18:F18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70.88671875" customWidth="1"/>
    <col min="4" max="4" width="18.6640625" customWidth="1"/>
    <col min="5" max="5" width="28.88671875" style="2" customWidth="1"/>
    <col min="6" max="6" width="18" style="2" bestFit="1" customWidth="1"/>
    <col min="7" max="7" width="22.5546875" style="3" customWidth="1"/>
    <col min="8" max="8" width="19.6640625" bestFit="1" customWidth="1"/>
    <col min="9" max="9" width="18.6640625" style="2" customWidth="1"/>
    <col min="10" max="10" width="13.88671875" bestFit="1" customWidth="1"/>
    <col min="11" max="11" width="15.109375" bestFit="1" customWidth="1"/>
  </cols>
  <sheetData>
    <row r="1" spans="1:11" ht="15" thickBot="1" x14ac:dyDescent="0.35">
      <c r="D1" s="5" t="s">
        <v>0</v>
      </c>
      <c r="H1" s="5" t="s">
        <v>1</v>
      </c>
    </row>
    <row r="2" spans="1:11" ht="15" thickBot="1" x14ac:dyDescent="0.35">
      <c r="A2" s="6" t="s">
        <v>2</v>
      </c>
      <c r="B2" s="7">
        <v>1</v>
      </c>
    </row>
    <row r="3" spans="1:11" ht="15" customHeight="1" thickBot="1" x14ac:dyDescent="0.35">
      <c r="A3" s="48" t="s">
        <v>3</v>
      </c>
      <c r="B3" s="49"/>
      <c r="C3" s="50"/>
      <c r="D3" s="8">
        <f>SUM(G:G)</f>
        <v>1633432.2</v>
      </c>
      <c r="E3" s="48" t="s">
        <v>4</v>
      </c>
      <c r="F3" s="49"/>
      <c r="G3" s="50"/>
      <c r="H3" s="8">
        <f>SUM(I:I)</f>
        <v>111000</v>
      </c>
    </row>
    <row r="4" spans="1:11" ht="15" customHeight="1" thickBot="1" x14ac:dyDescent="0.35">
      <c r="A4" s="9" t="s">
        <v>5</v>
      </c>
      <c r="B4" s="10">
        <v>0.06</v>
      </c>
      <c r="C4" s="11" t="s">
        <v>6</v>
      </c>
      <c r="D4" s="12">
        <f>ROUND($D$3*B4,2)</f>
        <v>98005.93</v>
      </c>
      <c r="E4" s="13" t="s">
        <v>7</v>
      </c>
      <c r="F4" s="24"/>
      <c r="G4" s="11" t="s">
        <v>6</v>
      </c>
      <c r="H4" s="12">
        <f>ROUND($H$3*F4,2)</f>
        <v>0</v>
      </c>
    </row>
    <row r="5" spans="1:11" ht="15" thickBot="1" x14ac:dyDescent="0.35">
      <c r="A5" s="9" t="s">
        <v>8</v>
      </c>
      <c r="B5" s="10">
        <v>0.09</v>
      </c>
      <c r="C5" s="11" t="s">
        <v>9</v>
      </c>
      <c r="D5" s="12">
        <f>ROUND($D$3*B5,2)</f>
        <v>147008.9</v>
      </c>
      <c r="E5" s="13" t="s">
        <v>10</v>
      </c>
      <c r="F5" s="24"/>
      <c r="G5" s="11" t="s">
        <v>9</v>
      </c>
      <c r="H5" s="12">
        <f>ROUND($H$3*F5,2)</f>
        <v>0</v>
      </c>
    </row>
    <row r="6" spans="1:11" ht="15" thickBot="1" x14ac:dyDescent="0.35">
      <c r="A6" s="51" t="s">
        <v>11</v>
      </c>
      <c r="B6" s="52"/>
      <c r="C6" s="53"/>
      <c r="D6" s="12">
        <f>SUM(D3,D4,D5)</f>
        <v>1878447.0299999998</v>
      </c>
      <c r="E6" s="51" t="s">
        <v>12</v>
      </c>
      <c r="F6" s="52"/>
      <c r="G6" s="53"/>
      <c r="H6" s="12">
        <f>SUM(H3,H4,H5)</f>
        <v>111000</v>
      </c>
    </row>
    <row r="7" spans="1:11" ht="15" thickBot="1" x14ac:dyDescent="0.35">
      <c r="A7" s="14" t="s">
        <v>13</v>
      </c>
      <c r="B7" s="15">
        <v>0.21</v>
      </c>
      <c r="C7" s="11" t="s">
        <v>14</v>
      </c>
      <c r="D7" s="12">
        <f>ROUND($D$6*B7,2)</f>
        <v>394473.88</v>
      </c>
      <c r="E7" s="16" t="s">
        <v>13</v>
      </c>
      <c r="F7" s="17">
        <f>B7</f>
        <v>0.21</v>
      </c>
      <c r="G7" s="11" t="s">
        <v>14</v>
      </c>
      <c r="H7" s="12">
        <f>ROUND($H$6*F7,2)</f>
        <v>23310</v>
      </c>
    </row>
    <row r="8" spans="1:11" ht="15" thickBot="1" x14ac:dyDescent="0.35">
      <c r="A8" s="54" t="s">
        <v>15</v>
      </c>
      <c r="B8" s="55"/>
      <c r="C8" s="56"/>
      <c r="D8" s="18">
        <f>SUM(D6:D7)</f>
        <v>2272920.9099999997</v>
      </c>
      <c r="E8" s="54" t="s">
        <v>16</v>
      </c>
      <c r="F8" s="55"/>
      <c r="G8" s="56"/>
      <c r="H8" s="18">
        <f>SUM(H6:H7)</f>
        <v>134310</v>
      </c>
    </row>
    <row r="9" spans="1:11" ht="15" thickBot="1" x14ac:dyDescent="0.35"/>
    <row r="10" spans="1:11" ht="15" thickBot="1" x14ac:dyDescent="0.35">
      <c r="A10" s="19"/>
      <c r="F10" s="46" t="s">
        <v>17</v>
      </c>
      <c r="G10" s="47"/>
      <c r="H10" s="46" t="s">
        <v>18</v>
      </c>
      <c r="I10" s="47"/>
    </row>
    <row r="11" spans="1:11" x14ac:dyDescent="0.3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11" s="4" customFormat="1" x14ac:dyDescent="0.3">
      <c r="A12" s="19" t="s">
        <v>28</v>
      </c>
      <c r="B12" s="19" t="s">
        <v>32</v>
      </c>
      <c r="C12" s="27" t="s">
        <v>46</v>
      </c>
      <c r="D12" s="28"/>
      <c r="E12" s="2"/>
      <c r="F12" s="2"/>
      <c r="G12" s="2"/>
      <c r="H12" s="2"/>
      <c r="I12" s="2"/>
    </row>
    <row r="13" spans="1:11" s="4" customFormat="1" x14ac:dyDescent="0.3">
      <c r="A13" s="19" t="s">
        <v>47</v>
      </c>
      <c r="B13" s="19" t="s">
        <v>50</v>
      </c>
      <c r="C13" s="27" t="s">
        <v>39</v>
      </c>
      <c r="D13" s="28"/>
      <c r="E13" s="2"/>
      <c r="F13" s="2"/>
      <c r="G13" s="2"/>
      <c r="H13" s="2"/>
      <c r="I13" s="2"/>
    </row>
    <row r="14" spans="1:11" s="4" customFormat="1" x14ac:dyDescent="0.3">
      <c r="A14" s="19"/>
      <c r="B14" s="19" t="s">
        <v>35</v>
      </c>
      <c r="C14" s="19" t="s">
        <v>43</v>
      </c>
      <c r="D14" s="28" t="s">
        <v>42</v>
      </c>
      <c r="E14" s="2">
        <v>36</v>
      </c>
      <c r="F14" s="2">
        <v>35507.25</v>
      </c>
      <c r="G14" s="29">
        <f>E14*F14</f>
        <v>1278261</v>
      </c>
      <c r="H14" s="30"/>
      <c r="I14" s="29">
        <f>E14*H14</f>
        <v>0</v>
      </c>
      <c r="K14" s="25"/>
    </row>
    <row r="15" spans="1:11" s="4" customFormat="1" x14ac:dyDescent="0.3">
      <c r="A15" s="19" t="s">
        <v>48</v>
      </c>
      <c r="B15" s="19" t="s">
        <v>50</v>
      </c>
      <c r="C15" s="27" t="s">
        <v>40</v>
      </c>
      <c r="D15" s="28"/>
      <c r="E15" s="2"/>
      <c r="F15" s="2"/>
      <c r="G15" s="2"/>
      <c r="H15" s="2"/>
      <c r="I15" s="2"/>
      <c r="K15" s="25"/>
    </row>
    <row r="16" spans="1:11" s="4" customFormat="1" x14ac:dyDescent="0.3">
      <c r="A16" s="19"/>
      <c r="B16" s="19" t="s">
        <v>36</v>
      </c>
      <c r="C16" s="19" t="s">
        <v>41</v>
      </c>
      <c r="D16" s="28" t="s">
        <v>33</v>
      </c>
      <c r="E16" s="2">
        <f>37000*3</f>
        <v>111000</v>
      </c>
      <c r="F16" s="2">
        <v>1</v>
      </c>
      <c r="G16" s="29">
        <f t="shared" ref="G16:G18" si="0">E16*F16</f>
        <v>111000</v>
      </c>
      <c r="H16" s="29">
        <v>1</v>
      </c>
      <c r="I16" s="29">
        <f t="shared" ref="I16:I18" si="1">E16*H16</f>
        <v>111000</v>
      </c>
      <c r="K16" s="25"/>
    </row>
    <row r="17" spans="1:11" x14ac:dyDescent="0.3">
      <c r="A17" s="19" t="s">
        <v>49</v>
      </c>
      <c r="B17" t="s">
        <v>50</v>
      </c>
      <c r="C17" s="27" t="s">
        <v>45</v>
      </c>
      <c r="G17" s="2"/>
      <c r="H17" s="2"/>
      <c r="K17" s="25"/>
    </row>
    <row r="18" spans="1:11" x14ac:dyDescent="0.3">
      <c r="B18" s="19" t="s">
        <v>37</v>
      </c>
      <c r="C18" s="19" t="s">
        <v>44</v>
      </c>
      <c r="D18" s="28" t="s">
        <v>33</v>
      </c>
      <c r="E18" s="2">
        <v>1560</v>
      </c>
      <c r="F18" s="2">
        <v>156.52000000000001</v>
      </c>
      <c r="G18" s="29">
        <f t="shared" si="0"/>
        <v>244171.2</v>
      </c>
      <c r="H18" s="30"/>
      <c r="I18" s="29">
        <f t="shared" si="1"/>
        <v>0</v>
      </c>
      <c r="K18" s="25"/>
    </row>
  </sheetData>
  <sheetProtection algorithmName="SHA-512" hashValue="R8egnSjCWyezH2xB1PqmWCXrRp1K2q13AkndgYWnhZBQ5qtchDSyFAoo/Qz1huoaLU4XoKYIC8cc5v2xUo64VA==" saltValue="59kLnrLtJ6rCm1BvYYRMW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conditionalFormatting sqref="H14">
    <cfRule type="cellIs" dxfId="1" priority="2" operator="greaterThan">
      <formula>F14</formula>
    </cfRule>
  </conditionalFormatting>
  <conditionalFormatting sqref="H18">
    <cfRule type="cellIs" dxfId="0" priority="1" operator="greaterThan">
      <formula>F18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DEFB6-1A5A-49B7-B736-0B4F446C256B}">
  <dimension ref="A1:S13"/>
  <sheetViews>
    <sheetView workbookViewId="0">
      <selection activeCell="C11" sqref="C11"/>
    </sheetView>
  </sheetViews>
  <sheetFormatPr baseColWidth="10" defaultColWidth="11.44140625" defaultRowHeight="14.4" x14ac:dyDescent="0.3"/>
  <cols>
    <col min="1" max="1" width="79" style="34" customWidth="1"/>
    <col min="2" max="2" width="26.5546875" style="34" bestFit="1" customWidth="1"/>
    <col min="3" max="3" width="32.44140625" style="34" bestFit="1" customWidth="1"/>
    <col min="4" max="16384" width="11.44140625" style="34"/>
  </cols>
  <sheetData>
    <row r="1" spans="1:19" ht="15" customHeight="1" x14ac:dyDescent="0.3">
      <c r="A1" s="31" t="s">
        <v>51</v>
      </c>
      <c r="B1" s="31" t="s">
        <v>52</v>
      </c>
      <c r="C1" s="31" t="s">
        <v>53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3"/>
    </row>
    <row r="2" spans="1:19" x14ac:dyDescent="0.3">
      <c r="A2" s="35" t="s">
        <v>54</v>
      </c>
      <c r="B2" s="36">
        <v>865.22</v>
      </c>
      <c r="C2" s="37" t="str">
        <f>IF(ISBLANK($B$9),"-",IF($B$9&lt;0,"ERROR",B2*(1-$B$9)))</f>
        <v>-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3"/>
    </row>
    <row r="3" spans="1:19" x14ac:dyDescent="0.3">
      <c r="A3" s="35" t="s">
        <v>55</v>
      </c>
      <c r="B3" s="36">
        <v>652.16999999999996</v>
      </c>
      <c r="C3" s="37" t="str">
        <f t="shared" ref="C3:C6" si="0">IF(ISBLANK($B$9),"-",IF($B$9&lt;0,"ERROR",B3*(1-$B$9)))</f>
        <v>-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</row>
    <row r="4" spans="1:19" x14ac:dyDescent="0.3">
      <c r="A4" s="35" t="s">
        <v>56</v>
      </c>
      <c r="B4" s="36">
        <v>239.13</v>
      </c>
      <c r="C4" s="37" t="str">
        <f t="shared" si="0"/>
        <v>-</v>
      </c>
    </row>
    <row r="5" spans="1:19" x14ac:dyDescent="0.3">
      <c r="A5" s="35" t="s">
        <v>57</v>
      </c>
      <c r="B5" s="36">
        <v>1391.3</v>
      </c>
      <c r="C5" s="37" t="str">
        <f t="shared" si="0"/>
        <v>-</v>
      </c>
    </row>
    <row r="6" spans="1:19" x14ac:dyDescent="0.3">
      <c r="A6" s="35" t="s">
        <v>58</v>
      </c>
      <c r="B6" s="36">
        <v>108.7</v>
      </c>
      <c r="C6" s="37" t="str">
        <f t="shared" si="0"/>
        <v>-</v>
      </c>
    </row>
    <row r="7" spans="1:19" x14ac:dyDescent="0.3">
      <c r="A7" s="38"/>
      <c r="B7" s="39"/>
      <c r="C7" s="40"/>
    </row>
    <row r="8" spans="1:19" x14ac:dyDescent="0.3">
      <c r="A8" s="38"/>
      <c r="B8" s="39"/>
    </row>
    <row r="9" spans="1:19" ht="35.25" customHeight="1" x14ac:dyDescent="0.3">
      <c r="A9" s="41" t="s">
        <v>59</v>
      </c>
      <c r="B9" s="45"/>
    </row>
    <row r="10" spans="1:19" x14ac:dyDescent="0.3">
      <c r="A10" s="38"/>
      <c r="B10" s="39"/>
    </row>
    <row r="12" spans="1:19" x14ac:dyDescent="0.3">
      <c r="A12" s="42" t="s">
        <v>60</v>
      </c>
      <c r="B12" s="43"/>
      <c r="C12" s="43"/>
      <c r="D12" s="43"/>
      <c r="E12" s="43"/>
      <c r="F12" s="43"/>
      <c r="G12" s="43"/>
      <c r="H12" s="43"/>
    </row>
    <row r="13" spans="1:19" x14ac:dyDescent="0.3">
      <c r="A13" s="44" t="s">
        <v>62</v>
      </c>
      <c r="B13" s="43"/>
      <c r="C13" s="43"/>
      <c r="D13" s="43"/>
      <c r="E13" s="43"/>
      <c r="F13" s="43"/>
      <c r="G13" s="43"/>
      <c r="H13" s="43"/>
    </row>
  </sheetData>
  <sheetProtection algorithmName="SHA-512" hashValue="feqmwH83Y2wWQvywvibdGLBbZLTI7UoasZkzcbvEUjMcxCabOcYybzg81ucLRrzv2frCa3Alcr8KXUcnbHqO2w==" saltValue="3RQbgQnzHeQzodfQUrerxw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6"/>
  <sheetViews>
    <sheetView workbookViewId="0">
      <selection activeCell="B7" sqref="B7"/>
    </sheetView>
  </sheetViews>
  <sheetFormatPr baseColWidth="10" defaultColWidth="11.44140625" defaultRowHeight="14.4" x14ac:dyDescent="0.3"/>
  <cols>
    <col min="2" max="2" width="140.5546875" bestFit="1" customWidth="1"/>
  </cols>
  <sheetData>
    <row r="1" spans="1:2" ht="15" thickBot="1" x14ac:dyDescent="0.35">
      <c r="B1" s="1" t="s">
        <v>29</v>
      </c>
    </row>
    <row r="2" spans="1:2" ht="15" thickBot="1" x14ac:dyDescent="0.35">
      <c r="A2" s="22"/>
      <c r="B2" s="1" t="s">
        <v>30</v>
      </c>
    </row>
    <row r="3" spans="1:2" ht="15" thickBot="1" x14ac:dyDescent="0.35">
      <c r="A3" s="23"/>
      <c r="B3" s="1" t="s">
        <v>31</v>
      </c>
    </row>
    <row r="4" spans="1:2" x14ac:dyDescent="0.3">
      <c r="B4" s="1" t="s">
        <v>34</v>
      </c>
    </row>
    <row r="5" spans="1:2" x14ac:dyDescent="0.3">
      <c r="A5" s="26"/>
      <c r="B5" s="1" t="s">
        <v>38</v>
      </c>
    </row>
    <row r="6" spans="1:2" x14ac:dyDescent="0.3">
      <c r="B6" t="s">
        <v>61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CERTO</vt:lpstr>
      <vt:lpstr>Mtto bajo demanda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2025-01-20T10:06:55Z</dcterms:created>
  <dcterms:modified xsi:type="dcterms:W3CDTF">2025-05-15T09:25:11Z</dcterms:modified>
  <cp:category/>
  <cp:contentStatus/>
</cp:coreProperties>
</file>