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324"/>
  <workbookPr filterPrivacy="1"/>
  <xr:revisionPtr revIDLastSave="0" documentId="13_ncr:1_{9DD9FA58-7C9C-4FDF-ADEC-195A0F40F69C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CERTO" sheetId="9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8" i="9" l="1"/>
  <c r="I17" i="9"/>
  <c r="I16" i="9"/>
  <c r="I15" i="9"/>
  <c r="I14" i="9"/>
  <c r="F7" i="9"/>
  <c r="H3" i="9" l="1"/>
  <c r="H5" i="9" s="1"/>
  <c r="H4" i="9" l="1"/>
  <c r="H6" i="9" s="1"/>
  <c r="H7" i="9" s="1"/>
  <c r="H8" i="9" s="1"/>
  <c r="G18" i="9" l="1"/>
  <c r="G14" i="9" l="1"/>
  <c r="G15" i="9"/>
  <c r="G16" i="9" l="1"/>
  <c r="G17" i="9"/>
  <c r="D3" i="9" l="1"/>
  <c r="D4" i="9" l="1"/>
  <c r="D5" i="9"/>
  <c r="D6" i="9" s="1"/>
  <c r="D7" i="9" l="1"/>
  <c r="D8" i="9" s="1"/>
</calcChain>
</file>

<file path=xl/sharedStrings.xml><?xml version="1.0" encoding="utf-8"?>
<sst xmlns="http://schemas.openxmlformats.org/spreadsheetml/2006/main" count="53" uniqueCount="45">
  <si>
    <t>Mantenimiento preventivo</t>
  </si>
  <si>
    <t>Mantenimiento evolutivo</t>
  </si>
  <si>
    <t>Transferencia del conocimiento</t>
  </si>
  <si>
    <t>Control del licenciamiento</t>
  </si>
  <si>
    <t>Mantenimiento correctivo</t>
  </si>
  <si>
    <t xml:space="preserve"> IMP. LICITACIÓN</t>
  </si>
  <si>
    <t xml:space="preserve"> OFERTA ECONÓMICA</t>
  </si>
  <si>
    <t>Número de Lote</t>
  </si>
  <si>
    <t>Total Presupuesto (Ejecución Material, en contratos de obras):</t>
  </si>
  <si>
    <t>Total Presupuesto ofertado (Ejecución Material, en contratos de obras):</t>
  </si>
  <si>
    <t>% Beneficio Industrial</t>
  </si>
  <si>
    <t>Total Beneficio Industrial</t>
  </si>
  <si>
    <t>% Beneficio Industrial ofertado</t>
  </si>
  <si>
    <t xml:space="preserve">% Gastos Generales </t>
  </si>
  <si>
    <t>Total Gastos Generales</t>
  </si>
  <si>
    <t>% Gastos Generales ofertados</t>
  </si>
  <si>
    <t>Base Imponible (sin IVA)</t>
  </si>
  <si>
    <t>Importe ofertado (sin IVA)</t>
  </si>
  <si>
    <t>% IVA</t>
  </si>
  <si>
    <t>Importe IVA</t>
  </si>
  <si>
    <t>Presupuesto Base de Licitación con IVA</t>
  </si>
  <si>
    <t>Importe total ofertado con IVA</t>
  </si>
  <si>
    <t>Presupuesto de licitación</t>
  </si>
  <si>
    <t>Presupuesto ofertado</t>
  </si>
  <si>
    <t>Código Jerarquía</t>
  </si>
  <si>
    <t>Código libre</t>
  </si>
  <si>
    <t>Resumen</t>
  </si>
  <si>
    <t>Unidad Medida</t>
  </si>
  <si>
    <t>Cantidad Presupuesto</t>
  </si>
  <si>
    <t>Precio Un Licitación</t>
  </si>
  <si>
    <t>Importe Licitado</t>
  </si>
  <si>
    <t>Precio Un Ofertante</t>
  </si>
  <si>
    <t>Importe ofertado</t>
  </si>
  <si>
    <t>1</t>
  </si>
  <si>
    <t>T</t>
  </si>
  <si>
    <t>MANTENIMIENTO SOFTWARE IBM</t>
  </si>
  <si>
    <t>1.1</t>
  </si>
  <si>
    <t>C1</t>
  </si>
  <si>
    <t>MANTENIMIENTO APLICACIÓN COMMIT</t>
  </si>
  <si>
    <t>ST.2.1</t>
  </si>
  <si>
    <t>ST.2.2</t>
  </si>
  <si>
    <t>ST.2.3</t>
  </si>
  <si>
    <t>ST.2.4</t>
  </si>
  <si>
    <t>ST.2.5</t>
  </si>
  <si>
    <t>Ud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</si>
</sst>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"/>
  </numFmts>
  <fonts count="5" x14ac:knownFonts="1">
    <font>
      <sz val="11"/>
      <color theme="1"/>
      <name val="Calibri"/>
      <family val="2"/>
      <scheme val="minor"/>
    </font>
    <font>
      <b/>
      <i/>
      <u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4" tint="0.79998168889431442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10" fontId="3" fillId="5" borderId="6" xfId="0" quotePrefix="1" applyNumberFormat="1" applyFont="1" applyFill="1" applyBorder="1" applyProtection="1">
      <protection locked="0"/>
    </xf>
    <xf numFmtId="4" fontId="3" fillId="5" borderId="0" xfId="0" applyNumberFormat="1" applyFont="1" applyFill="1" applyProtection="1">
      <protection locked="0"/>
    </xf>
    <xf numFmtId="0" fontId="3" fillId="0" borderId="0" xfId="0" applyFont="1"/>
    <xf numFmtId="0" fontId="1" fillId="3" borderId="0" xfId="0" applyFont="1" applyFill="1" applyAlignment="1">
      <alignment horizontal="left" vertical="top"/>
    </xf>
    <xf numFmtId="4" fontId="3" fillId="0" borderId="0" xfId="0" applyNumberFormat="1" applyFont="1"/>
    <xf numFmtId="164" fontId="3" fillId="0" borderId="0" xfId="0" applyNumberFormat="1" applyFont="1"/>
    <xf numFmtId="49" fontId="2" fillId="4" borderId="1" xfId="0" applyNumberFormat="1" applyFont="1" applyFill="1" applyBorder="1"/>
    <xf numFmtId="3" fontId="3" fillId="0" borderId="2" xfId="0" applyNumberFormat="1" applyFont="1" applyBorder="1"/>
    <xf numFmtId="4" fontId="0" fillId="0" borderId="0" xfId="0" applyNumberFormat="1"/>
    <xf numFmtId="164" fontId="0" fillId="0" borderId="0" xfId="0" applyNumberFormat="1"/>
    <xf numFmtId="4" fontId="3" fillId="2" borderId="2" xfId="0" applyNumberFormat="1" applyFont="1" applyFill="1" applyBorder="1"/>
    <xf numFmtId="49" fontId="2" fillId="4" borderId="3" xfId="0" applyNumberFormat="1" applyFont="1" applyFill="1" applyBorder="1"/>
    <xf numFmtId="10" fontId="3" fillId="0" borderId="6" xfId="0" quotePrefix="1" applyNumberFormat="1" applyFont="1" applyBorder="1"/>
    <xf numFmtId="49" fontId="3" fillId="4" borderId="7" xfId="0" applyNumberFormat="1" applyFont="1" applyFill="1" applyBorder="1"/>
    <xf numFmtId="4" fontId="3" fillId="2" borderId="7" xfId="0" applyNumberFormat="1" applyFont="1" applyFill="1" applyBorder="1"/>
    <xf numFmtId="4" fontId="2" fillId="4" borderId="3" xfId="0" applyNumberFormat="1" applyFont="1" applyFill="1" applyBorder="1"/>
    <xf numFmtId="49" fontId="2" fillId="4" borderId="8" xfId="0" applyNumberFormat="1" applyFont="1" applyFill="1" applyBorder="1"/>
    <xf numFmtId="9" fontId="3" fillId="0" borderId="6" xfId="0" quotePrefix="1" applyNumberFormat="1" applyFont="1" applyBorder="1"/>
    <xf numFmtId="4" fontId="2" fillId="4" borderId="8" xfId="0" applyNumberFormat="1" applyFont="1" applyFill="1" applyBorder="1"/>
    <xf numFmtId="9" fontId="3" fillId="2" borderId="6" xfId="0" quotePrefix="1" applyNumberFormat="1" applyFont="1" applyFill="1" applyBorder="1"/>
    <xf numFmtId="4" fontId="2" fillId="2" borderId="7" xfId="0" applyNumberFormat="1" applyFont="1" applyFill="1" applyBorder="1"/>
    <xf numFmtId="49" fontId="0" fillId="0" borderId="0" xfId="0" applyNumberFormat="1"/>
    <xf numFmtId="0" fontId="1" fillId="3" borderId="0" xfId="0" applyFont="1" applyFill="1"/>
    <xf numFmtId="4" fontId="1" fillId="3" borderId="0" xfId="0" applyNumberFormat="1" applyFont="1" applyFill="1"/>
    <xf numFmtId="49" fontId="3" fillId="0" borderId="0" xfId="0" applyNumberFormat="1" applyFont="1"/>
    <xf numFmtId="1" fontId="3" fillId="0" borderId="0" xfId="0" applyNumberFormat="1" applyFont="1"/>
    <xf numFmtId="4" fontId="0" fillId="4" borderId="0" xfId="0" applyNumberFormat="1" applyFill="1"/>
    <xf numFmtId="4" fontId="3" fillId="4" borderId="0" xfId="0" applyNumberFormat="1" applyFont="1" applyFill="1"/>
    <xf numFmtId="0" fontId="1" fillId="3" borderId="3" xfId="0" applyFont="1" applyFill="1" applyBorder="1" applyAlignment="1">
      <alignment horizontal="center" vertical="top"/>
    </xf>
    <xf numFmtId="0" fontId="1" fillId="3" borderId="5" xfId="0" applyFont="1" applyFill="1" applyBorder="1" applyAlignment="1">
      <alignment horizontal="center" vertical="top"/>
    </xf>
    <xf numFmtId="49" fontId="2" fillId="4" borderId="3" xfId="0" applyNumberFormat="1" applyFont="1" applyFill="1" applyBorder="1" applyAlignment="1">
      <alignment horizontal="left" wrapText="1"/>
    </xf>
    <xf numFmtId="49" fontId="2" fillId="4" borderId="4" xfId="0" applyNumberFormat="1" applyFont="1" applyFill="1" applyBorder="1" applyAlignment="1">
      <alignment horizontal="left" wrapText="1"/>
    </xf>
    <xf numFmtId="49" fontId="2" fillId="4" borderId="5" xfId="0" applyNumberFormat="1" applyFont="1" applyFill="1" applyBorder="1" applyAlignment="1">
      <alignment horizontal="left" wrapText="1"/>
    </xf>
    <xf numFmtId="49" fontId="2" fillId="4" borderId="3" xfId="0" applyNumberFormat="1" applyFont="1" applyFill="1" applyBorder="1" applyAlignment="1">
      <alignment horizontal="left"/>
    </xf>
    <xf numFmtId="49" fontId="2" fillId="4" borderId="4" xfId="0" applyNumberFormat="1" applyFont="1" applyFill="1" applyBorder="1" applyAlignment="1">
      <alignment horizontal="left"/>
    </xf>
    <xf numFmtId="49" fontId="2" fillId="4" borderId="5" xfId="0" applyNumberFormat="1" applyFont="1" applyFill="1" applyBorder="1" applyAlignment="1">
      <alignment horizontal="left"/>
    </xf>
    <xf numFmtId="49" fontId="1" fillId="4" borderId="3" xfId="0" applyNumberFormat="1" applyFont="1" applyFill="1" applyBorder="1" applyAlignment="1">
      <alignment horizontal="left"/>
    </xf>
    <xf numFmtId="49" fontId="1" fillId="4" borderId="4" xfId="0" applyNumberFormat="1" applyFont="1" applyFill="1" applyBorder="1" applyAlignment="1">
      <alignment horizontal="left"/>
    </xf>
    <xf numFmtId="49" fontId="1" fillId="4" borderId="5" xfId="0" applyNumberFormat="1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121921</xdr:colOff>
      <xdr:row>0</xdr:row>
      <xdr:rowOff>60960</xdr:rowOff>
    </xdr:from>
    <xdr:to>
      <xdr:col>8</xdr:col>
      <xdr:colOff>1234441</xdr:colOff>
      <xdr:row>3</xdr:row>
      <xdr:rowOff>142056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id="{15BEE8A1-3027-4444-8418-2CAE126E85F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51996" y="60960"/>
          <a:ext cx="1112520" cy="662121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9F877B-EAA0-426D-9404-9121994CF9CB}">
  <dimension ref="A1:I18"/>
  <sheetViews>
    <sheetView tabSelected="1" workbookViewId="0">
      <selection activeCell="F5" sqref="F5"/>
    </sheetView>
  </sheetViews>
  <sheetFormatPr baseColWidth="10" defaultColWidth="11.42578125" defaultRowHeight="15" x14ac:dyDescent="0.25"/>
  <cols>
    <col min="1" max="1" width="28.28515625" customWidth="1"/>
    <col min="2" max="2" width="12.140625" bestFit="1" customWidth="1"/>
    <col min="3" max="3" width="36.7109375" bestFit="1" customWidth="1"/>
    <col min="4" max="4" width="18.7109375" customWidth="1"/>
    <col min="5" max="5" width="29.28515625" style="9" bestFit="1" customWidth="1"/>
    <col min="6" max="6" width="18" style="9" bestFit="1" customWidth="1"/>
    <col min="7" max="7" width="22.5703125" style="10" customWidth="1"/>
    <col min="8" max="8" width="19.7109375" bestFit="1" customWidth="1"/>
    <col min="9" max="9" width="18.7109375" style="9" customWidth="1"/>
    <col min="10" max="10" width="13.85546875" bestFit="1" customWidth="1"/>
    <col min="11" max="11" width="15.140625" bestFit="1" customWidth="1"/>
  </cols>
  <sheetData>
    <row r="1" spans="1:9" s="3" customFormat="1" ht="15.75" thickBot="1" x14ac:dyDescent="0.3">
      <c r="D1" s="4" t="s">
        <v>5</v>
      </c>
      <c r="E1" s="5"/>
      <c r="F1" s="5"/>
      <c r="G1" s="6"/>
      <c r="H1" s="4" t="s">
        <v>6</v>
      </c>
      <c r="I1" s="5"/>
    </row>
    <row r="2" spans="1:9" ht="15.75" thickBot="1" x14ac:dyDescent="0.3">
      <c r="A2" s="7" t="s">
        <v>7</v>
      </c>
      <c r="B2" s="8">
        <v>2</v>
      </c>
    </row>
    <row r="3" spans="1:9" ht="15.75" thickBot="1" x14ac:dyDescent="0.3">
      <c r="A3" s="31" t="s">
        <v>8</v>
      </c>
      <c r="B3" s="32"/>
      <c r="C3" s="33"/>
      <c r="D3" s="11">
        <f>SUM(G:G)</f>
        <v>277984.57000000007</v>
      </c>
      <c r="E3" s="31" t="s">
        <v>9</v>
      </c>
      <c r="F3" s="32"/>
      <c r="G3" s="33"/>
      <c r="H3" s="11">
        <f>SUM(I:I)</f>
        <v>0</v>
      </c>
    </row>
    <row r="4" spans="1:9" ht="15.75" thickBot="1" x14ac:dyDescent="0.3">
      <c r="A4" s="12" t="s">
        <v>10</v>
      </c>
      <c r="B4" s="13">
        <v>0.06</v>
      </c>
      <c r="C4" s="14" t="s">
        <v>11</v>
      </c>
      <c r="D4" s="15">
        <f>ROUND($D$3*B4,2)</f>
        <v>16679.07</v>
      </c>
      <c r="E4" s="16" t="s">
        <v>12</v>
      </c>
      <c r="F4" s="1">
        <v>0</v>
      </c>
      <c r="G4" s="14" t="s">
        <v>11</v>
      </c>
      <c r="H4" s="15">
        <f>ROUND($H$3*F4,2)</f>
        <v>0</v>
      </c>
    </row>
    <row r="5" spans="1:9" ht="15.75" thickBot="1" x14ac:dyDescent="0.3">
      <c r="A5" s="12" t="s">
        <v>13</v>
      </c>
      <c r="B5" s="13">
        <v>0.09</v>
      </c>
      <c r="C5" s="14" t="s">
        <v>14</v>
      </c>
      <c r="D5" s="15">
        <f>ROUND($D$3*B5,2)</f>
        <v>25018.61</v>
      </c>
      <c r="E5" s="16" t="s">
        <v>15</v>
      </c>
      <c r="F5" s="1">
        <v>0</v>
      </c>
      <c r="G5" s="14" t="s">
        <v>14</v>
      </c>
      <c r="H5" s="15">
        <f>ROUND($H$3*F5,2)</f>
        <v>0</v>
      </c>
    </row>
    <row r="6" spans="1:9" ht="15.75" thickBot="1" x14ac:dyDescent="0.3">
      <c r="A6" s="34" t="s">
        <v>16</v>
      </c>
      <c r="B6" s="35"/>
      <c r="C6" s="36"/>
      <c r="D6" s="15">
        <f>SUM(D3,D4,D5)</f>
        <v>319682.25000000006</v>
      </c>
      <c r="E6" s="34" t="s">
        <v>17</v>
      </c>
      <c r="F6" s="35"/>
      <c r="G6" s="36"/>
      <c r="H6" s="15">
        <f>SUM(H3,H4,H5)</f>
        <v>0</v>
      </c>
    </row>
    <row r="7" spans="1:9" ht="15.75" thickBot="1" x14ac:dyDescent="0.3">
      <c r="A7" s="17" t="s">
        <v>18</v>
      </c>
      <c r="B7" s="18">
        <v>0.21</v>
      </c>
      <c r="C7" s="14" t="s">
        <v>19</v>
      </c>
      <c r="D7" s="15">
        <f>ROUND($D$6*B7,2)</f>
        <v>67133.27</v>
      </c>
      <c r="E7" s="19" t="s">
        <v>18</v>
      </c>
      <c r="F7" s="20">
        <f>B7</f>
        <v>0.21</v>
      </c>
      <c r="G7" s="14" t="s">
        <v>19</v>
      </c>
      <c r="H7" s="15">
        <f>ROUND($H$6*F7,2)</f>
        <v>0</v>
      </c>
    </row>
    <row r="8" spans="1:9" ht="15.75" thickBot="1" x14ac:dyDescent="0.3">
      <c r="A8" s="37" t="s">
        <v>20</v>
      </c>
      <c r="B8" s="38"/>
      <c r="C8" s="39"/>
      <c r="D8" s="21">
        <f>SUM(D6:D7)</f>
        <v>386815.52000000008</v>
      </c>
      <c r="E8" s="37" t="s">
        <v>21</v>
      </c>
      <c r="F8" s="38"/>
      <c r="G8" s="39"/>
      <c r="H8" s="21">
        <f>SUM(H6:H7)</f>
        <v>0</v>
      </c>
    </row>
    <row r="9" spans="1:9" ht="15.75" thickBot="1" x14ac:dyDescent="0.3"/>
    <row r="10" spans="1:9" ht="15.75" thickBot="1" x14ac:dyDescent="0.3">
      <c r="A10" s="22"/>
      <c r="F10" s="29" t="s">
        <v>22</v>
      </c>
      <c r="G10" s="30"/>
      <c r="H10" s="29" t="s">
        <v>23</v>
      </c>
      <c r="I10" s="30"/>
    </row>
    <row r="11" spans="1:9" x14ac:dyDescent="0.25">
      <c r="A11" s="23" t="s">
        <v>24</v>
      </c>
      <c r="B11" s="23" t="s">
        <v>25</v>
      </c>
      <c r="C11" s="23" t="s">
        <v>26</v>
      </c>
      <c r="D11" s="23" t="s">
        <v>27</v>
      </c>
      <c r="E11" s="24" t="s">
        <v>28</v>
      </c>
      <c r="F11" s="24" t="s">
        <v>29</v>
      </c>
      <c r="G11" s="23" t="s">
        <v>30</v>
      </c>
      <c r="H11" s="23" t="s">
        <v>31</v>
      </c>
      <c r="I11" s="23" t="s">
        <v>32</v>
      </c>
    </row>
    <row r="12" spans="1:9" x14ac:dyDescent="0.25">
      <c r="A12" s="25" t="s">
        <v>33</v>
      </c>
      <c r="B12" s="25" t="s">
        <v>34</v>
      </c>
      <c r="C12" s="25" t="s">
        <v>35</v>
      </c>
      <c r="D12" s="25"/>
      <c r="E12" s="5"/>
      <c r="F12" s="5"/>
      <c r="G12" s="5"/>
      <c r="H12" s="5"/>
      <c r="I12" s="5"/>
    </row>
    <row r="13" spans="1:9" x14ac:dyDescent="0.25">
      <c r="A13" s="25" t="s">
        <v>36</v>
      </c>
      <c r="B13" s="25" t="s">
        <v>37</v>
      </c>
      <c r="C13" s="25" t="s">
        <v>38</v>
      </c>
      <c r="D13" s="25"/>
      <c r="E13" s="5"/>
      <c r="F13" s="5"/>
      <c r="G13" s="5"/>
      <c r="H13" s="5"/>
      <c r="I13" s="5"/>
    </row>
    <row r="14" spans="1:9" x14ac:dyDescent="0.25">
      <c r="A14" s="25"/>
      <c r="B14" s="25" t="s">
        <v>39</v>
      </c>
      <c r="C14" s="25" t="s">
        <v>3</v>
      </c>
      <c r="D14" s="26" t="s">
        <v>44</v>
      </c>
      <c r="E14" s="5">
        <v>1</v>
      </c>
      <c r="F14" s="5">
        <v>9990.5352524032678</v>
      </c>
      <c r="G14" s="27">
        <f t="shared" ref="G14:G18" si="0">ROUND(E14*F14,2)</f>
        <v>9990.5400000000009</v>
      </c>
      <c r="H14" s="2"/>
      <c r="I14" s="28">
        <f t="shared" ref="I14:I18" si="1">ROUND(E14*H14,2)</f>
        <v>0</v>
      </c>
    </row>
    <row r="15" spans="1:9" x14ac:dyDescent="0.25">
      <c r="A15" s="25"/>
      <c r="B15" s="25" t="s">
        <v>40</v>
      </c>
      <c r="C15" s="25" t="s">
        <v>4</v>
      </c>
      <c r="D15" s="26" t="s">
        <v>44</v>
      </c>
      <c r="E15" s="5">
        <v>1</v>
      </c>
      <c r="F15" s="5">
        <v>98735.847155694282</v>
      </c>
      <c r="G15" s="27">
        <f t="shared" si="0"/>
        <v>98735.85</v>
      </c>
      <c r="H15" s="2"/>
      <c r="I15" s="28">
        <f t="shared" si="1"/>
        <v>0</v>
      </c>
    </row>
    <row r="16" spans="1:9" x14ac:dyDescent="0.25">
      <c r="A16" s="25"/>
      <c r="B16" s="25" t="s">
        <v>41</v>
      </c>
      <c r="C16" s="25" t="s">
        <v>0</v>
      </c>
      <c r="D16" s="26" t="s">
        <v>44</v>
      </c>
      <c r="E16" s="5">
        <v>1</v>
      </c>
      <c r="F16" s="5">
        <v>37464.487059013663</v>
      </c>
      <c r="G16" s="27">
        <f t="shared" si="0"/>
        <v>37464.49</v>
      </c>
      <c r="H16" s="2"/>
      <c r="I16" s="28">
        <f t="shared" si="1"/>
        <v>0</v>
      </c>
    </row>
    <row r="17" spans="1:9" x14ac:dyDescent="0.25">
      <c r="A17" s="25"/>
      <c r="B17" s="25" t="s">
        <v>42</v>
      </c>
      <c r="C17" s="25" t="s">
        <v>1</v>
      </c>
      <c r="D17" s="26" t="s">
        <v>44</v>
      </c>
      <c r="E17" s="5">
        <v>1</v>
      </c>
      <c r="F17" s="5">
        <v>126474.6600229772</v>
      </c>
      <c r="G17" s="27">
        <f t="shared" si="0"/>
        <v>126474.66</v>
      </c>
      <c r="H17" s="2"/>
      <c r="I17" s="28">
        <f t="shared" si="1"/>
        <v>0</v>
      </c>
    </row>
    <row r="18" spans="1:9" x14ac:dyDescent="0.25">
      <c r="B18" s="25" t="s">
        <v>43</v>
      </c>
      <c r="C18" s="25" t="s">
        <v>2</v>
      </c>
      <c r="D18" s="26" t="s">
        <v>44</v>
      </c>
      <c r="E18" s="5">
        <v>1</v>
      </c>
      <c r="F18" s="5">
        <v>5319.0349723443314</v>
      </c>
      <c r="G18" s="27">
        <f t="shared" si="0"/>
        <v>5319.03</v>
      </c>
      <c r="H18" s="2"/>
      <c r="I18" s="28">
        <f t="shared" si="1"/>
        <v>0</v>
      </c>
    </row>
  </sheetData>
  <sheetProtection algorithmName="SHA-512" hashValue="/hifuU77kyjEv26V+yHVOsGOZ2VX87D30phT7wKH5KqmJn2pPBy4Ib5sMwSUtpc5nEschvm7GPmCJM7l1qSVEQ==" saltValue="emsHW7cDHU3Ql9+VinKPww==" spinCount="100000" sheet="1" objects="1" scenarios="1" selectLockedCells="1"/>
  <mergeCells count="8">
    <mergeCell ref="F10:G10"/>
    <mergeCell ref="H10:I10"/>
    <mergeCell ref="A3:C3"/>
    <mergeCell ref="E3:G3"/>
    <mergeCell ref="A6:C6"/>
    <mergeCell ref="E6:G6"/>
    <mergeCell ref="A8:C8"/>
    <mergeCell ref="E8:G8"/>
  </mergeCells>
  <phoneticPr fontId="4" type="noConversion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CERTO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2025-04-03T07:14:41Z</dcterms:created>
  <dcterms:modified xsi:type="dcterms:W3CDTF">2025-04-03T08:19:35Z</dcterms:modified>
</cp:coreProperties>
</file>