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ntegrandes-my.sharepoint.com/personal/raquel_rodriguez_integrandes_org/Documents/RESCD/datos rescd licitación 25/enviar25/"/>
    </mc:Choice>
  </mc:AlternateContent>
  <xr:revisionPtr revIDLastSave="544" documentId="8_{4AE77EEE-7D93-49BA-84D4-9A29120B0478}" xr6:coauthVersionLast="47" xr6:coauthVersionMax="47" xr10:uidLastSave="{E2199BD1-F0F5-47B1-B82E-D25785CBC88C}"/>
  <bookViews>
    <workbookView xWindow="-120" yWindow="-120" windowWidth="29040" windowHeight="15720" tabRatio="723" xr2:uid="{00000000-000D-0000-FFFF-FFFF00000000}"/>
  </bookViews>
  <sheets>
    <sheet name="PLANTILLA PERSONAL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5" i="2" l="1"/>
  <c r="L74" i="2"/>
  <c r="L73" i="2"/>
  <c r="L71" i="2"/>
  <c r="L70" i="2"/>
  <c r="L68" i="2"/>
  <c r="L67" i="2"/>
  <c r="L63" i="2"/>
  <c r="L61" i="2"/>
  <c r="L60" i="2"/>
  <c r="L59" i="2"/>
  <c r="L58" i="2"/>
  <c r="L57" i="2"/>
  <c r="L56" i="2"/>
  <c r="L55" i="2"/>
  <c r="L53" i="2"/>
  <c r="L66" i="2"/>
  <c r="L43" i="2"/>
  <c r="L41" i="2"/>
  <c r="L39" i="2"/>
  <c r="L31" i="2"/>
  <c r="L21" i="2"/>
  <c r="L25" i="2" l="1"/>
  <c r="N66" i="2"/>
  <c r="N43" i="2"/>
  <c r="K45" i="2"/>
  <c r="J45" i="2"/>
  <c r="J69" i="2"/>
  <c r="N69" i="2" s="1"/>
  <c r="K21" i="2"/>
  <c r="J21" i="2"/>
  <c r="K30" i="2"/>
  <c r="J30" i="2"/>
  <c r="N30" i="2" s="1"/>
  <c r="K35" i="2"/>
  <c r="J35" i="2"/>
  <c r="N35" i="2" s="1"/>
  <c r="J55" i="2"/>
  <c r="N55" i="2" s="1"/>
  <c r="J70" i="2"/>
  <c r="N70" i="2" s="1"/>
  <c r="K36" i="2"/>
  <c r="J36" i="2"/>
  <c r="N36" i="2" s="1"/>
  <c r="F17" i="2"/>
  <c r="K241" i="2"/>
  <c r="N227" i="2"/>
  <c r="F227" i="2"/>
  <c r="D227" i="2"/>
  <c r="N226" i="2"/>
  <c r="F226" i="2"/>
  <c r="D226" i="2"/>
  <c r="N225" i="2"/>
  <c r="F225" i="2"/>
  <c r="D225" i="2"/>
  <c r="N224" i="2"/>
  <c r="F224" i="2"/>
  <c r="D224" i="2"/>
  <c r="N223" i="2"/>
  <c r="F223" i="2"/>
  <c r="D223" i="2"/>
  <c r="N222" i="2"/>
  <c r="F222" i="2"/>
  <c r="D222" i="2"/>
  <c r="N221" i="2"/>
  <c r="F221" i="2"/>
  <c r="D221" i="2"/>
  <c r="N220" i="2"/>
  <c r="F220" i="2"/>
  <c r="D220" i="2"/>
  <c r="N219" i="2"/>
  <c r="F219" i="2"/>
  <c r="D219" i="2"/>
  <c r="N218" i="2"/>
  <c r="F218" i="2"/>
  <c r="D218" i="2"/>
  <c r="N217" i="2"/>
  <c r="F217" i="2"/>
  <c r="D217" i="2"/>
  <c r="N216" i="2"/>
  <c r="F216" i="2"/>
  <c r="D216" i="2"/>
  <c r="N215" i="2"/>
  <c r="F215" i="2"/>
  <c r="D215" i="2"/>
  <c r="N214" i="2"/>
  <c r="F214" i="2"/>
  <c r="D214" i="2"/>
  <c r="N213" i="2"/>
  <c r="F213" i="2"/>
  <c r="D213" i="2"/>
  <c r="N212" i="2"/>
  <c r="F212" i="2"/>
  <c r="D212" i="2"/>
  <c r="N211" i="2"/>
  <c r="F211" i="2"/>
  <c r="D211" i="2"/>
  <c r="N210" i="2"/>
  <c r="F210" i="2"/>
  <c r="D210" i="2"/>
  <c r="N209" i="2"/>
  <c r="F209" i="2"/>
  <c r="D209" i="2"/>
  <c r="N208" i="2"/>
  <c r="F208" i="2"/>
  <c r="D208" i="2"/>
  <c r="N207" i="2"/>
  <c r="F207" i="2"/>
  <c r="D207" i="2"/>
  <c r="N206" i="2"/>
  <c r="F206" i="2"/>
  <c r="D206" i="2"/>
  <c r="N205" i="2"/>
  <c r="F205" i="2"/>
  <c r="D205" i="2"/>
  <c r="N204" i="2"/>
  <c r="F204" i="2"/>
  <c r="D204" i="2"/>
  <c r="N203" i="2"/>
  <c r="F203" i="2"/>
  <c r="D203" i="2"/>
  <c r="N202" i="2"/>
  <c r="F202" i="2"/>
  <c r="D202" i="2"/>
  <c r="N201" i="2"/>
  <c r="F201" i="2"/>
  <c r="D201" i="2"/>
  <c r="N200" i="2"/>
  <c r="F200" i="2"/>
  <c r="D200" i="2"/>
  <c r="N199" i="2"/>
  <c r="F199" i="2"/>
  <c r="D199" i="2"/>
  <c r="N198" i="2"/>
  <c r="F198" i="2"/>
  <c r="D198" i="2"/>
  <c r="N197" i="2"/>
  <c r="F197" i="2"/>
  <c r="D197" i="2"/>
  <c r="N196" i="2"/>
  <c r="F196" i="2"/>
  <c r="D196" i="2"/>
  <c r="N195" i="2"/>
  <c r="F195" i="2"/>
  <c r="D195" i="2"/>
  <c r="N194" i="2"/>
  <c r="F194" i="2"/>
  <c r="D194" i="2"/>
  <c r="N193" i="2"/>
  <c r="F193" i="2"/>
  <c r="D193" i="2"/>
  <c r="N192" i="2"/>
  <c r="F192" i="2"/>
  <c r="D192" i="2"/>
  <c r="N191" i="2"/>
  <c r="F191" i="2"/>
  <c r="D191" i="2"/>
  <c r="N190" i="2"/>
  <c r="F190" i="2"/>
  <c r="D190" i="2"/>
  <c r="N189" i="2"/>
  <c r="F189" i="2"/>
  <c r="D189" i="2"/>
  <c r="N188" i="2"/>
  <c r="F188" i="2"/>
  <c r="D188" i="2"/>
  <c r="N187" i="2"/>
  <c r="F187" i="2"/>
  <c r="D187" i="2"/>
  <c r="N186" i="2"/>
  <c r="F186" i="2"/>
  <c r="D186" i="2"/>
  <c r="N185" i="2"/>
  <c r="F185" i="2"/>
  <c r="D185" i="2"/>
  <c r="N184" i="2"/>
  <c r="F184" i="2"/>
  <c r="D184" i="2"/>
  <c r="N183" i="2"/>
  <c r="F183" i="2"/>
  <c r="D183" i="2"/>
  <c r="N182" i="2"/>
  <c r="F182" i="2"/>
  <c r="D182" i="2"/>
  <c r="N181" i="2"/>
  <c r="F181" i="2"/>
  <c r="D181" i="2"/>
  <c r="N180" i="2"/>
  <c r="F180" i="2"/>
  <c r="D180" i="2"/>
  <c r="N179" i="2"/>
  <c r="F179" i="2"/>
  <c r="D179" i="2"/>
  <c r="N178" i="2"/>
  <c r="F178" i="2"/>
  <c r="D178" i="2"/>
  <c r="N177" i="2"/>
  <c r="F177" i="2"/>
  <c r="D177" i="2"/>
  <c r="N176" i="2"/>
  <c r="F176" i="2"/>
  <c r="D176" i="2"/>
  <c r="N175" i="2"/>
  <c r="F175" i="2"/>
  <c r="D175" i="2"/>
  <c r="N174" i="2"/>
  <c r="F174" i="2"/>
  <c r="D174" i="2"/>
  <c r="N173" i="2"/>
  <c r="F173" i="2"/>
  <c r="D173" i="2"/>
  <c r="N172" i="2"/>
  <c r="F172" i="2"/>
  <c r="D172" i="2"/>
  <c r="N171" i="2"/>
  <c r="F171" i="2"/>
  <c r="D171" i="2"/>
  <c r="N170" i="2"/>
  <c r="F170" i="2"/>
  <c r="D170" i="2"/>
  <c r="N169" i="2"/>
  <c r="F169" i="2"/>
  <c r="D169" i="2"/>
  <c r="N168" i="2"/>
  <c r="F168" i="2"/>
  <c r="D168" i="2"/>
  <c r="N167" i="2"/>
  <c r="F167" i="2"/>
  <c r="D167" i="2"/>
  <c r="N166" i="2"/>
  <c r="F166" i="2"/>
  <c r="D166" i="2"/>
  <c r="N165" i="2"/>
  <c r="F165" i="2"/>
  <c r="D165" i="2"/>
  <c r="N164" i="2"/>
  <c r="F164" i="2"/>
  <c r="D164" i="2"/>
  <c r="N163" i="2"/>
  <c r="F163" i="2"/>
  <c r="D163" i="2"/>
  <c r="N162" i="2"/>
  <c r="F162" i="2"/>
  <c r="D162" i="2"/>
  <c r="N161" i="2"/>
  <c r="F161" i="2"/>
  <c r="D161" i="2"/>
  <c r="N160" i="2"/>
  <c r="F160" i="2"/>
  <c r="D160" i="2"/>
  <c r="N159" i="2"/>
  <c r="F159" i="2"/>
  <c r="D159" i="2"/>
  <c r="N158" i="2"/>
  <c r="F158" i="2"/>
  <c r="D158" i="2"/>
  <c r="N157" i="2"/>
  <c r="F157" i="2"/>
  <c r="D157" i="2"/>
  <c r="N156" i="2"/>
  <c r="F156" i="2"/>
  <c r="D156" i="2"/>
  <c r="N155" i="2"/>
  <c r="F155" i="2"/>
  <c r="D155" i="2"/>
  <c r="N154" i="2"/>
  <c r="F154" i="2"/>
  <c r="D154" i="2"/>
  <c r="N153" i="2"/>
  <c r="F153" i="2"/>
  <c r="D153" i="2"/>
  <c r="N152" i="2"/>
  <c r="F152" i="2"/>
  <c r="D152" i="2"/>
  <c r="N151" i="2"/>
  <c r="F151" i="2"/>
  <c r="D151" i="2"/>
  <c r="N150" i="2"/>
  <c r="F150" i="2"/>
  <c r="D150" i="2"/>
  <c r="N149" i="2"/>
  <c r="F149" i="2"/>
  <c r="D149" i="2"/>
  <c r="N148" i="2"/>
  <c r="F148" i="2"/>
  <c r="D148" i="2"/>
  <c r="N147" i="2"/>
  <c r="F147" i="2"/>
  <c r="D147" i="2"/>
  <c r="N146" i="2"/>
  <c r="F146" i="2"/>
  <c r="D146" i="2"/>
  <c r="N145" i="2"/>
  <c r="F145" i="2"/>
  <c r="D145" i="2"/>
  <c r="N144" i="2"/>
  <c r="F144" i="2"/>
  <c r="D144" i="2"/>
  <c r="N143" i="2"/>
  <c r="F143" i="2"/>
  <c r="D143" i="2"/>
  <c r="N142" i="2"/>
  <c r="F142" i="2"/>
  <c r="D142" i="2"/>
  <c r="N141" i="2"/>
  <c r="F141" i="2"/>
  <c r="D141" i="2"/>
  <c r="N140" i="2"/>
  <c r="F140" i="2"/>
  <c r="D140" i="2"/>
  <c r="N139" i="2"/>
  <c r="F139" i="2"/>
  <c r="D139" i="2"/>
  <c r="N138" i="2"/>
  <c r="F138" i="2"/>
  <c r="D138" i="2"/>
  <c r="N137" i="2"/>
  <c r="F137" i="2"/>
  <c r="D137" i="2"/>
  <c r="N136" i="2"/>
  <c r="F136" i="2"/>
  <c r="D136" i="2"/>
  <c r="N135" i="2"/>
  <c r="F135" i="2"/>
  <c r="D135" i="2"/>
  <c r="N134" i="2"/>
  <c r="F134" i="2"/>
  <c r="D134" i="2"/>
  <c r="N133" i="2"/>
  <c r="F133" i="2"/>
  <c r="D133" i="2"/>
  <c r="N132" i="2"/>
  <c r="F132" i="2"/>
  <c r="D132" i="2"/>
  <c r="N131" i="2"/>
  <c r="F131" i="2"/>
  <c r="D131" i="2"/>
  <c r="N130" i="2"/>
  <c r="F130" i="2"/>
  <c r="D130" i="2"/>
  <c r="N129" i="2"/>
  <c r="F129" i="2"/>
  <c r="D129" i="2"/>
  <c r="N128" i="2"/>
  <c r="F128" i="2"/>
  <c r="D128" i="2"/>
  <c r="N127" i="2"/>
  <c r="F127" i="2"/>
  <c r="D127" i="2"/>
  <c r="N126" i="2"/>
  <c r="F126" i="2"/>
  <c r="D126" i="2"/>
  <c r="N125" i="2"/>
  <c r="F125" i="2"/>
  <c r="D125" i="2"/>
  <c r="N124" i="2"/>
  <c r="F124" i="2"/>
  <c r="D124" i="2"/>
  <c r="N123" i="2"/>
  <c r="F123" i="2"/>
  <c r="D123" i="2"/>
  <c r="N122" i="2"/>
  <c r="F122" i="2"/>
  <c r="D122" i="2"/>
  <c r="N121" i="2"/>
  <c r="F121" i="2"/>
  <c r="D121" i="2"/>
  <c r="N120" i="2"/>
  <c r="F120" i="2"/>
  <c r="D120" i="2"/>
  <c r="N119" i="2"/>
  <c r="F119" i="2"/>
  <c r="D119" i="2"/>
  <c r="N118" i="2"/>
  <c r="F118" i="2"/>
  <c r="D118" i="2"/>
  <c r="N117" i="2"/>
  <c r="F117" i="2"/>
  <c r="D117" i="2"/>
  <c r="N116" i="2"/>
  <c r="F116" i="2"/>
  <c r="D116" i="2"/>
  <c r="N115" i="2"/>
  <c r="F115" i="2"/>
  <c r="D115" i="2"/>
  <c r="N114" i="2"/>
  <c r="F114" i="2"/>
  <c r="D114" i="2"/>
  <c r="N113" i="2"/>
  <c r="F113" i="2"/>
  <c r="D113" i="2"/>
  <c r="N112" i="2"/>
  <c r="F112" i="2"/>
  <c r="D112" i="2"/>
  <c r="N111" i="2"/>
  <c r="F111" i="2"/>
  <c r="D111" i="2"/>
  <c r="N110" i="2"/>
  <c r="F110" i="2"/>
  <c r="D110" i="2"/>
  <c r="N109" i="2"/>
  <c r="F109" i="2"/>
  <c r="D109" i="2"/>
  <c r="N108" i="2"/>
  <c r="F108" i="2"/>
  <c r="D108" i="2"/>
  <c r="N107" i="2"/>
  <c r="F107" i="2"/>
  <c r="D107" i="2"/>
  <c r="N106" i="2"/>
  <c r="F106" i="2"/>
  <c r="D106" i="2"/>
  <c r="N105" i="2"/>
  <c r="F105" i="2"/>
  <c r="D105" i="2"/>
  <c r="N104" i="2"/>
  <c r="F104" i="2"/>
  <c r="D104" i="2"/>
  <c r="N103" i="2"/>
  <c r="F103" i="2"/>
  <c r="D103" i="2"/>
  <c r="N102" i="2"/>
  <c r="F102" i="2"/>
  <c r="D102" i="2"/>
  <c r="N101" i="2"/>
  <c r="F101" i="2"/>
  <c r="D101" i="2"/>
  <c r="N100" i="2"/>
  <c r="F100" i="2"/>
  <c r="D100" i="2"/>
  <c r="N99" i="2"/>
  <c r="F99" i="2"/>
  <c r="D99" i="2"/>
  <c r="N98" i="2"/>
  <c r="F98" i="2"/>
  <c r="D98" i="2"/>
  <c r="N97" i="2"/>
  <c r="F97" i="2"/>
  <c r="D97" i="2"/>
  <c r="N96" i="2"/>
  <c r="F96" i="2"/>
  <c r="D96" i="2"/>
  <c r="N95" i="2"/>
  <c r="F95" i="2"/>
  <c r="D95" i="2"/>
  <c r="N94" i="2"/>
  <c r="F94" i="2"/>
  <c r="D94" i="2"/>
  <c r="N93" i="2"/>
  <c r="F93" i="2"/>
  <c r="D93" i="2"/>
  <c r="N92" i="2"/>
  <c r="F92" i="2"/>
  <c r="D92" i="2"/>
  <c r="N91" i="2"/>
  <c r="F91" i="2"/>
  <c r="D91" i="2"/>
  <c r="N90" i="2"/>
  <c r="F90" i="2"/>
  <c r="D90" i="2"/>
  <c r="N89" i="2"/>
  <c r="F89" i="2"/>
  <c r="D89" i="2"/>
  <c r="N88" i="2"/>
  <c r="F88" i="2"/>
  <c r="D88" i="2"/>
  <c r="N87" i="2"/>
  <c r="F87" i="2"/>
  <c r="D87" i="2"/>
  <c r="N86" i="2"/>
  <c r="F86" i="2"/>
  <c r="D86" i="2"/>
  <c r="N85" i="2"/>
  <c r="F85" i="2"/>
  <c r="D85" i="2"/>
  <c r="N84" i="2"/>
  <c r="F84" i="2"/>
  <c r="D84" i="2"/>
  <c r="N83" i="2"/>
  <c r="F83" i="2"/>
  <c r="D83" i="2"/>
  <c r="N82" i="2"/>
  <c r="F82" i="2"/>
  <c r="D82" i="2"/>
  <c r="N81" i="2"/>
  <c r="F81" i="2"/>
  <c r="D81" i="2"/>
  <c r="N80" i="2"/>
  <c r="F80" i="2"/>
  <c r="D80" i="2"/>
  <c r="N79" i="2"/>
  <c r="F79" i="2"/>
  <c r="D79" i="2"/>
  <c r="N78" i="2"/>
  <c r="F78" i="2"/>
  <c r="D78" i="2"/>
  <c r="N77" i="2"/>
  <c r="F77" i="2"/>
  <c r="D77" i="2"/>
  <c r="N76" i="2"/>
  <c r="F76" i="2"/>
  <c r="D76" i="2"/>
  <c r="N74" i="2"/>
  <c r="F74" i="2"/>
  <c r="D74" i="2"/>
  <c r="N72" i="2"/>
  <c r="F72" i="2"/>
  <c r="D72" i="2"/>
  <c r="N73" i="2"/>
  <c r="F73" i="2"/>
  <c r="D73" i="2"/>
  <c r="N71" i="2"/>
  <c r="F71" i="2"/>
  <c r="D71" i="2"/>
  <c r="F70" i="2"/>
  <c r="D70" i="2"/>
  <c r="N75" i="2"/>
  <c r="F75" i="2"/>
  <c r="D75" i="2"/>
  <c r="N68" i="2"/>
  <c r="F68" i="2"/>
  <c r="D68" i="2"/>
  <c r="N67" i="2"/>
  <c r="F67" i="2"/>
  <c r="D67" i="2"/>
  <c r="F66" i="2"/>
  <c r="D66" i="2"/>
  <c r="N64" i="2"/>
  <c r="F64" i="2"/>
  <c r="D64" i="2"/>
  <c r="N63" i="2"/>
  <c r="F63" i="2"/>
  <c r="D63" i="2"/>
  <c r="N62" i="2"/>
  <c r="F62" i="2"/>
  <c r="D62" i="2"/>
  <c r="N61" i="2"/>
  <c r="F61" i="2"/>
  <c r="D61" i="2"/>
  <c r="N60" i="2"/>
  <c r="F60" i="2"/>
  <c r="D60" i="2"/>
  <c r="N59" i="2"/>
  <c r="F59" i="2"/>
  <c r="D59" i="2"/>
  <c r="N31" i="2"/>
  <c r="F31" i="2"/>
  <c r="D31" i="2"/>
  <c r="N51" i="2"/>
  <c r="F51" i="2"/>
  <c r="D51" i="2"/>
  <c r="N23" i="2"/>
  <c r="F23" i="2"/>
  <c r="D23" i="2"/>
  <c r="N9" i="2"/>
  <c r="F9" i="2"/>
  <c r="D9" i="2"/>
  <c r="N17" i="2"/>
  <c r="D17" i="2"/>
  <c r="N41" i="2"/>
  <c r="F41" i="2"/>
  <c r="D41" i="2"/>
  <c r="N25" i="2"/>
  <c r="F25" i="2"/>
  <c r="D25" i="2"/>
  <c r="N44" i="2"/>
  <c r="F44" i="2"/>
  <c r="D44" i="2"/>
  <c r="N37" i="2"/>
  <c r="F37" i="2"/>
  <c r="D37" i="2"/>
  <c r="N11" i="2"/>
  <c r="F11" i="2"/>
  <c r="D11" i="2"/>
  <c r="N48" i="2"/>
  <c r="F48" i="2"/>
  <c r="D48" i="2"/>
  <c r="N24" i="2"/>
  <c r="F24" i="2"/>
  <c r="D24" i="2"/>
  <c r="N13" i="2"/>
  <c r="F13" i="2"/>
  <c r="D13" i="2"/>
  <c r="N6" i="2"/>
  <c r="F6" i="2"/>
  <c r="D6" i="2"/>
  <c r="N26" i="2"/>
  <c r="F26" i="2"/>
  <c r="D26" i="2"/>
  <c r="N22" i="2"/>
  <c r="F22" i="2"/>
  <c r="D22" i="2"/>
  <c r="N65" i="2"/>
  <c r="F65" i="2"/>
  <c r="D65" i="2"/>
  <c r="N16" i="2"/>
  <c r="F16" i="2"/>
  <c r="D16" i="2"/>
  <c r="N52" i="2"/>
  <c r="F52" i="2"/>
  <c r="D52" i="2"/>
  <c r="N58" i="2"/>
  <c r="F58" i="2"/>
  <c r="D58" i="2"/>
  <c r="N33" i="2"/>
  <c r="F33" i="2"/>
  <c r="D33" i="2"/>
  <c r="N3" i="2"/>
  <c r="F3" i="2"/>
  <c r="D3" i="2"/>
  <c r="N49" i="2"/>
  <c r="F49" i="2"/>
  <c r="D49" i="2"/>
  <c r="N10" i="2"/>
  <c r="F10" i="2"/>
  <c r="D10" i="2"/>
  <c r="N5" i="2"/>
  <c r="F5" i="2"/>
  <c r="D5" i="2"/>
  <c r="N34" i="2"/>
  <c r="F34" i="2"/>
  <c r="D34" i="2"/>
  <c r="N27" i="2"/>
  <c r="F27" i="2"/>
  <c r="D27" i="2"/>
  <c r="N45" i="2"/>
  <c r="F45" i="2"/>
  <c r="D45" i="2"/>
  <c r="F69" i="2"/>
  <c r="D69" i="2"/>
  <c r="N19" i="2"/>
  <c r="F19" i="2"/>
  <c r="D19" i="2"/>
  <c r="N32" i="2"/>
  <c r="F32" i="2"/>
  <c r="D32" i="2"/>
  <c r="N18" i="2"/>
  <c r="F18" i="2"/>
  <c r="D18" i="2"/>
  <c r="N8" i="2"/>
  <c r="F8" i="2"/>
  <c r="D8" i="2"/>
  <c r="N14" i="2"/>
  <c r="F14" i="2"/>
  <c r="D14" i="2"/>
  <c r="N21" i="2"/>
  <c r="F21" i="2"/>
  <c r="D21" i="2"/>
  <c r="N53" i="2"/>
  <c r="F53" i="2"/>
  <c r="D53" i="2"/>
  <c r="N42" i="2"/>
  <c r="F42" i="2"/>
  <c r="D42" i="2"/>
  <c r="N47" i="2"/>
  <c r="F47" i="2"/>
  <c r="D47" i="2"/>
  <c r="N7" i="2"/>
  <c r="F7" i="2"/>
  <c r="D7" i="2"/>
  <c r="N28" i="2"/>
  <c r="F28" i="2"/>
  <c r="D28" i="2"/>
  <c r="N57" i="2"/>
  <c r="F57" i="2"/>
  <c r="D57" i="2"/>
  <c r="N54" i="2"/>
  <c r="F54" i="2"/>
  <c r="D54" i="2"/>
  <c r="N56" i="2"/>
  <c r="F56" i="2"/>
  <c r="D56" i="2"/>
  <c r="N29" i="2"/>
  <c r="F29" i="2"/>
  <c r="D29" i="2"/>
  <c r="N20" i="2"/>
  <c r="F20" i="2"/>
  <c r="D20" i="2"/>
  <c r="F43" i="2"/>
  <c r="D43" i="2"/>
  <c r="N15" i="2"/>
  <c r="F15" i="2"/>
  <c r="D15" i="2"/>
  <c r="N4" i="2"/>
  <c r="F4" i="2"/>
  <c r="D4" i="2"/>
  <c r="N40" i="2"/>
  <c r="F40" i="2"/>
  <c r="D40" i="2"/>
  <c r="F30" i="2"/>
  <c r="D30" i="2"/>
  <c r="N50" i="2"/>
  <c r="F50" i="2"/>
  <c r="D50" i="2"/>
  <c r="N39" i="2"/>
  <c r="F39" i="2"/>
  <c r="D39" i="2"/>
  <c r="N46" i="2"/>
  <c r="F46" i="2"/>
  <c r="D46" i="2"/>
  <c r="N38" i="2"/>
  <c r="F38" i="2"/>
  <c r="D38" i="2"/>
  <c r="F35" i="2"/>
  <c r="D35" i="2"/>
  <c r="N12" i="2"/>
  <c r="F12" i="2"/>
  <c r="D12" i="2"/>
  <c r="F55" i="2"/>
  <c r="D55" i="2"/>
  <c r="F36" i="2"/>
  <c r="D36" i="2"/>
</calcChain>
</file>

<file path=xl/sharedStrings.xml><?xml version="1.0" encoding="utf-8"?>
<sst xmlns="http://schemas.openxmlformats.org/spreadsheetml/2006/main" count="946" uniqueCount="161">
  <si>
    <r>
      <t>Pinche en las celdas de la columna C para elegir del desplegable la figura profesional.
Pinche en las celdas de la columna E para elegir del desplegable la Clave de la Modalidad del contrato de trabajo del trabajador.
Ayúdese de la columna de observaciones para señalar cualquier dato que crea necesario y que no esté recogido en ninguna otra columna</t>
    </r>
    <r>
      <rPr>
        <b/>
        <u/>
        <sz val="11"/>
        <color theme="1"/>
        <rFont val="Calibri"/>
        <family val="2"/>
        <scheme val="minor"/>
      </rPr>
      <t xml:space="preserve"> (como por ejemplo si el trabajador está de BAJA o si está cubriendo a otro trabajador en situación de BAJA)</t>
    </r>
  </si>
  <si>
    <t>ANTIGÜEDAD EMPRESA DD/MM/YYYY</t>
  </si>
  <si>
    <t>ANTIGÜEDAD SERVICIO DD/MM/YYYY</t>
  </si>
  <si>
    <t>FIGURA PROFESIONAL</t>
  </si>
  <si>
    <t>CATEGORÍA</t>
  </si>
  <si>
    <t>CLAVE MODALIDAD CONTRATO DE TRABAJO</t>
  </si>
  <si>
    <t>MODALIDAD DE CONTRATO</t>
  </si>
  <si>
    <t>TURNO (Mañana, Tarde, Noches, Fines de Semana: Elegir el más representativo del trabajador)</t>
  </si>
  <si>
    <t>PORCENTAJE DE JORNADA %</t>
  </si>
  <si>
    <t>VENCIMIENTO CONTRATO DD/MM/YYYY</t>
  </si>
  <si>
    <t>SALARIO BASE ANUAL</t>
  </si>
  <si>
    <t>COMPLEMENTO CDCP (N1, N2)</t>
  </si>
  <si>
    <t>PLUSES Y OTROS COMPLEMENTOS CONVENIO (Directivo, Nocturnidad, Festivo…)</t>
  </si>
  <si>
    <t>COMPLEMENTOS DE ANTIGÜEDAD NO ABSORBIBLES (ANTERIORES AL CONVENIO) Y COMPLEMENTOS DE MEJORA PERSONALES</t>
  </si>
  <si>
    <t xml:space="preserve">IMPORTE TOTAL </t>
  </si>
  <si>
    <t>CONVENIO COLECTIVO</t>
  </si>
  <si>
    <t>OBSERVACIONES</t>
  </si>
  <si>
    <t>Nº TRABAJADOR</t>
  </si>
  <si>
    <t>Auxiliar de servicios generales</t>
  </si>
  <si>
    <t>Mañana/Tarde/Fines de Semana</t>
  </si>
  <si>
    <t>INDEFINIDO DISCAP.</t>
  </si>
  <si>
    <t>XVI CONVENIO</t>
  </si>
  <si>
    <t>DIRECTOR/A</t>
  </si>
  <si>
    <t>Mañana</t>
  </si>
  <si>
    <t>INDEFINIDO</t>
  </si>
  <si>
    <t>Gobernante/a</t>
  </si>
  <si>
    <t>Cuidador/a</t>
  </si>
  <si>
    <t>Mañana/Tarde/Noche/Fines de Semana</t>
  </si>
  <si>
    <t xml:space="preserve"> </t>
  </si>
  <si>
    <t>Personal de servicios domésticos</t>
  </si>
  <si>
    <t>Reducción de jornada</t>
  </si>
  <si>
    <t>Médico</t>
  </si>
  <si>
    <t>JUBILACION PARCIAL</t>
  </si>
  <si>
    <t>Jubilación parcial</t>
  </si>
  <si>
    <t>Auxiliar de enfermería</t>
  </si>
  <si>
    <t xml:space="preserve">Reduccion jornada </t>
  </si>
  <si>
    <t>TIS/MONITOR/EDUCADOR</t>
  </si>
  <si>
    <t>Trabajador/a social</t>
  </si>
  <si>
    <t>Fisioterapeuta</t>
  </si>
  <si>
    <t>Auxiliar de gestión administrativa</t>
  </si>
  <si>
    <t>ATS/DUE</t>
  </si>
  <si>
    <t>INTERINIDAD</t>
  </si>
  <si>
    <t>Monitor/a-educador/a</t>
  </si>
  <si>
    <t>Psicólogo/a</t>
  </si>
  <si>
    <t>Seleccionar</t>
  </si>
  <si>
    <t>XV CONVENIO</t>
  </si>
  <si>
    <t>Figuras Profesionales XV Convenio</t>
  </si>
  <si>
    <t>Categoría</t>
  </si>
  <si>
    <t>Turnos</t>
  </si>
  <si>
    <r>
      <rPr>
        <b/>
        <sz val="12"/>
        <color rgb="FF17365D"/>
        <rFont val="Verdana"/>
        <family val="2"/>
      </rPr>
      <t>Clave de Contrato de trabajo T-19</t>
    </r>
  </si>
  <si>
    <r>
      <rPr>
        <b/>
        <sz val="8"/>
        <rFont val="Verdana"/>
        <family val="2"/>
      </rPr>
      <t>Clave</t>
    </r>
  </si>
  <si>
    <r>
      <rPr>
        <b/>
        <sz val="8"/>
        <rFont val="Verdana"/>
        <family val="2"/>
      </rPr>
      <t>Descripción</t>
    </r>
  </si>
  <si>
    <r>
      <rPr>
        <b/>
        <sz val="8"/>
        <rFont val="Verdana"/>
        <family val="2"/>
      </rPr>
      <t>Comentarios</t>
    </r>
  </si>
  <si>
    <t>Titulado nivel 3.</t>
  </si>
  <si>
    <t>CD</t>
  </si>
  <si>
    <t>Titulado Grado Superior con postgrado</t>
  </si>
  <si>
    <t>RES_SDF</t>
  </si>
  <si>
    <r>
      <rPr>
        <sz val="8"/>
        <rFont val="Verdana"/>
        <family val="2"/>
      </rPr>
      <t>INDEFINIDO TIEMPO COMPLETO – ORDINARIO</t>
    </r>
  </si>
  <si>
    <t>NOCHE</t>
  </si>
  <si>
    <r>
      <rPr>
        <sz val="8"/>
        <rFont val="Verdana"/>
        <family val="2"/>
      </rPr>
      <t xml:space="preserve">INDEFINIDO       TIEMPO       COMPLETO       –       FOMENTO
</t>
    </r>
    <r>
      <rPr>
        <sz val="8"/>
        <rFont val="Verdana"/>
        <family val="2"/>
      </rPr>
      <t>CONTRATACIÓN           INDEFINIDA/EMPLEO           ESTABLE TRANSFORMACIÓN CONTRATO TEMPORAL</t>
    </r>
  </si>
  <si>
    <t>Psiquiatra</t>
  </si>
  <si>
    <r>
      <rPr>
        <sz val="8"/>
        <rFont val="Verdana"/>
        <family val="2"/>
      </rPr>
      <t>INDEFINIDO TIEMPO COMPLETO - DISCAPACITADOS</t>
    </r>
  </si>
  <si>
    <t>Psicólogo/a Clínico</t>
  </si>
  <si>
    <r>
      <rPr>
        <sz val="8"/>
        <rFont val="Verdana"/>
        <family val="2"/>
      </rPr>
      <t>INDEFINIDO    TIEMPO    COMPLETO    –    DISCAPACITADOS TRANSFORMACIÓN CONTRATO TEMPORAL.</t>
    </r>
  </si>
  <si>
    <t>Neuropsicólogo</t>
  </si>
  <si>
    <r>
      <rPr>
        <sz val="8"/>
        <rFont val="Verdana"/>
        <family val="2"/>
      </rPr>
      <t>INDEFINIDO       TIEMPO       COMPLETO       –       FOMENTO CONTRATACIÓN INDEFINIDA/EMPLEO ESTABLE INICIAL</t>
    </r>
  </si>
  <si>
    <t>Titulado nivel 2.</t>
  </si>
  <si>
    <r>
      <rPr>
        <sz val="8"/>
        <rFont val="Verdana"/>
        <family val="2"/>
      </rPr>
      <t>INDEFINIDO    TIEMPO    COMPLETO    –    TRANSFORMACIÓN CONTRATO TEMPORAL.</t>
    </r>
  </si>
  <si>
    <r>
      <rPr>
        <sz val="8"/>
        <rFont val="Verdana"/>
        <family val="2"/>
      </rPr>
      <t>INDEFINIDO TIEMPO PARCIAL – ORDINARIO</t>
    </r>
  </si>
  <si>
    <t>Educador/a Social</t>
  </si>
  <si>
    <r>
      <rPr>
        <sz val="8"/>
        <rFont val="Verdana"/>
        <family val="2"/>
      </rPr>
      <t>INDEFINIDO  TIEMPO  PARCIAL  –  FOMENTO  CONTRATACIÓN INDEFINIDA/EMPLEO         ESTABLE         TRANSFORMACIÓN CONTRATO TEMPORAL</t>
    </r>
  </si>
  <si>
    <t>Terapeuta Ocupacional</t>
  </si>
  <si>
    <r>
      <rPr>
        <sz val="8"/>
        <rFont val="Verdana"/>
        <family val="2"/>
      </rPr>
      <t>INDEFINIDO TIEMPO PARCIAL - DISCAPACITADOS</t>
    </r>
  </si>
  <si>
    <t>Logopeda</t>
  </si>
  <si>
    <r>
      <rPr>
        <sz val="8"/>
        <rFont val="Verdana"/>
        <family val="2"/>
      </rPr>
      <t>INDEFINIDO     TIEMPO     PARCIAL     –     DISCAPACITADOS TRANSFORMACIÓN CONTRATO TEMPORAL.</t>
    </r>
  </si>
  <si>
    <r>
      <rPr>
        <sz val="8"/>
        <rFont val="Verdana"/>
        <family val="2"/>
      </rPr>
      <t>INDEFINIDO  TIEMPO  PARCIAL  –  FOMENTO  CONTRATACIÓN INDEFINIDA/EMPLEO ESTABLE INICIAL</t>
    </r>
  </si>
  <si>
    <t>Pedagogo/a</t>
  </si>
  <si>
    <r>
      <rPr>
        <sz val="8"/>
        <rFont val="Verdana"/>
        <family val="2"/>
      </rPr>
      <t>INDEFINIDO     TIEMPO     PARCIAL     –     TRANSFORMACIÓN CONTRATO TEMPORAL.</t>
    </r>
  </si>
  <si>
    <t>Psicopedagogo/a</t>
  </si>
  <si>
    <r>
      <rPr>
        <sz val="8"/>
        <rFont val="Verdana"/>
        <family val="2"/>
      </rPr>
      <t>INDEFINIDO FIJO/DISCONTINUO</t>
    </r>
  </si>
  <si>
    <r>
      <rPr>
        <sz val="8"/>
        <rFont val="Verdana"/>
        <family val="2"/>
      </rPr>
      <t xml:space="preserve">INDEFINIDO         FIJO/DISCONTINUO         –         FOMENTO
</t>
    </r>
    <r>
      <rPr>
        <sz val="8"/>
        <rFont val="Verdana"/>
        <family val="2"/>
      </rPr>
      <t>CONTRATACIÓN           INDEFINIDA/EMPLEO           ESTABLE TRANSFORMACIÓN CONTRATO TEMPORAL</t>
    </r>
  </si>
  <si>
    <t>Psicomotricista</t>
  </si>
  <si>
    <r>
      <rPr>
        <sz val="8"/>
        <rFont val="Verdana"/>
        <family val="2"/>
      </rPr>
      <t>INDEFINIDO FIJO/DISCONTINUO - DISCAPACITADOS</t>
    </r>
  </si>
  <si>
    <t>Encargado/a de Taller</t>
  </si>
  <si>
    <t>Técnico Superior nivel 1.</t>
  </si>
  <si>
    <r>
      <rPr>
        <sz val="8"/>
        <rFont val="Verdana"/>
        <family val="2"/>
      </rPr>
      <t>INDEFINIDO     FIJO/DISCONTINUO     –     DISCAPACITADO. TRANSFORMACION</t>
    </r>
  </si>
  <si>
    <r>
      <rPr>
        <sz val="8"/>
        <rFont val="Verdana"/>
        <family val="2"/>
      </rPr>
      <t>INDEFINIDO         FIJO/DISCONTINUO         –         FOMENTO CONTRATACIÓN INDEFINIDA/EMPLEO ESTABLE INICIAL</t>
    </r>
  </si>
  <si>
    <t>Preparador/a laboral</t>
  </si>
  <si>
    <r>
      <rPr>
        <sz val="8"/>
        <rFont val="Verdana"/>
        <family val="2"/>
      </rPr>
      <t>INDEFINIDO    FIJO/DISCONTINUO    –    TRANSFORMACIÓN CONTRATO TEMPORAL.</t>
    </r>
  </si>
  <si>
    <t>Técnico de gestión administrativa</t>
  </si>
  <si>
    <r>
      <rPr>
        <sz val="8"/>
        <rFont val="Verdana"/>
        <family val="2"/>
      </rPr>
      <t>DURACIÓN  DETERMINADA  TIEMPO  COMPLETO  –  OBRA  O SERVICIO DETERMINADO</t>
    </r>
  </si>
  <si>
    <r>
      <rPr>
        <b/>
        <sz val="8"/>
        <rFont val="Verdana"/>
        <family val="2"/>
      </rPr>
      <t>Baja desde 31.12.2021</t>
    </r>
  </si>
  <si>
    <t>Interprete de lengua de signos</t>
  </si>
  <si>
    <r>
      <rPr>
        <sz val="8"/>
        <rFont val="Verdana"/>
        <family val="2"/>
      </rPr>
      <t>DURACIÓN  DETERMINADA  TIEMPO  COMPLETO  –  EVENTUAL POR CIRCUNSTANCIAS DE LA PRODUCCIÓN</t>
    </r>
  </si>
  <si>
    <t>TIS/TPPIS</t>
  </si>
  <si>
    <r>
      <rPr>
        <sz val="8"/>
        <rFont val="Verdana"/>
        <family val="2"/>
      </rPr>
      <t>DURACIÓN DETERMINADA TIEMPO COMPLETO – INSERCIÓN</t>
    </r>
  </si>
  <si>
    <r>
      <rPr>
        <sz val="8"/>
        <rFont val="Verdana"/>
        <family val="2"/>
      </rPr>
      <t>CONTRATO PREDOCTORAL</t>
    </r>
  </si>
  <si>
    <t>Técnico de inserción</t>
  </si>
  <si>
    <r>
      <rPr>
        <sz val="8"/>
        <rFont val="Verdana"/>
        <family val="2"/>
      </rPr>
      <t>ADMINISTRACIONES    PÚBLICAS.    PLAN    RECUPERACIÓN, TRANSFORMACIÓN   Y   RESILIENCIA,   Y   FONDOS   UNIÓN EUROPEA. TIEMPO COMPLETO.</t>
    </r>
  </si>
  <si>
    <t>Profesor/a de taller</t>
  </si>
  <si>
    <r>
      <rPr>
        <sz val="8"/>
        <rFont val="Verdana"/>
        <family val="2"/>
      </rPr>
      <t>DURACIÓN     DETERMINADA.     ARTISTAS,     TÉCNICOS     Y AUXILIARES. TIEMPO COMPLETO.</t>
    </r>
  </si>
  <si>
    <t>Técnico especialista</t>
  </si>
  <si>
    <r>
      <rPr>
        <sz val="8"/>
        <rFont val="Verdana"/>
        <family val="2"/>
      </rPr>
      <t>DURACIÓN  DETERMINADA  TIEMPO  COMPLETO  –  CARÁCTER ADMINISTRATIVO</t>
    </r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</si>
  <si>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INTERINIDAD</t>
    </r>
  </si>
  <si>
    <t>Jefe/a de Cocina</t>
  </si>
  <si>
    <r>
      <rPr>
        <sz val="8"/>
        <rFont val="Verdana"/>
        <family val="2"/>
      </rPr>
      <t>DURACIÓN  DETERMINADA.TIEMPO   COMPLETO.   PERSONAL DOCENTE INVESTIGADOR UNIVERSITARIO.</t>
    </r>
  </si>
  <si>
    <t>Jefe de Producción/Jefe de Administración</t>
  </si>
  <si>
    <r>
      <rPr>
        <sz val="8"/>
        <rFont val="Verdana"/>
        <family val="2"/>
      </rPr>
      <t>ACCESO PERSONAL INVESTIGADOR DOCTOR</t>
    </r>
  </si>
  <si>
    <t>Adjunto/a de producción</t>
  </si>
  <si>
    <r>
      <rPr>
        <sz val="8"/>
        <rFont val="Verdana"/>
        <family val="2"/>
      </rPr>
      <t xml:space="preserve">DURACIÓN        DETERMINADA.        TIEMPO        COMPLETO.
</t>
    </r>
    <r>
      <rPr>
        <sz val="8"/>
        <rFont val="Verdana"/>
        <family val="2"/>
      </rPr>
      <t>DEPORTISTAS PROFESIONALES</t>
    </r>
  </si>
  <si>
    <t>Jefe/a 1ª administración</t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</si>
  <si>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INTERINIDAD CARÁCTER ADMINISTRATIVO</t>
    </r>
  </si>
  <si>
    <t>Cocinero/a</t>
  </si>
  <si>
    <t>Técnico.</t>
  </si>
  <si>
    <r>
      <rPr>
        <sz val="8"/>
        <rFont val="Verdana"/>
        <family val="2"/>
      </rPr>
      <t>DURACIÓN DETERMINADA TIEMPO COMPLETO – PRÁCTICAS</t>
    </r>
  </si>
  <si>
    <t>Conductor/a</t>
  </si>
  <si>
    <r>
      <rPr>
        <sz val="8"/>
        <rFont val="Verdana"/>
        <family val="2"/>
      </rPr>
      <t>TEMPORAL      TIEMPO      COMPLETO.      FORMACIÓN      EN ALTERNANCIA</t>
    </r>
  </si>
  <si>
    <t>Auxiliar de transporte</t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</si>
  <si>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DISCAPACITADOS</t>
    </r>
  </si>
  <si>
    <t xml:space="preserve">Oficial/a administración </t>
  </si>
  <si>
    <r>
      <rPr>
        <sz val="8"/>
        <rFont val="Verdana"/>
        <family val="2"/>
      </rPr>
      <t>DURACIÓN DETERMINADA TIEMPO COMPLETO – RELEVO</t>
    </r>
  </si>
  <si>
    <t>Oficial/a oficios</t>
  </si>
  <si>
    <r>
      <rPr>
        <sz val="8"/>
        <rFont val="Verdana"/>
        <family val="2"/>
      </rPr>
      <t>DURACIÓN  DETERMINADA  TIEMPO  COMPLETO  –  FOMENTO CONTRATACIÓN INDEFINIDA/EMPLEO ESTABLE</t>
    </r>
  </si>
  <si>
    <r>
      <rPr>
        <sz val="8"/>
        <rFont val="Verdana"/>
        <family val="2"/>
      </rPr>
      <t>DURACIÓN      DETERMINADA      TIEMPO      COMPLETO      – TRABAJADORES     DESEMPLEADOS     CONTRATADOS     POR EMPRESAS DE INSERCIÓN</t>
    </r>
  </si>
  <si>
    <r>
      <rPr>
        <sz val="8"/>
        <rFont val="Verdana"/>
        <family val="2"/>
      </rPr>
      <t>TEMPORAL. TIEMPO PARCIAL ORDINARIO</t>
    </r>
  </si>
  <si>
    <t>Asistente/a personal</t>
  </si>
  <si>
    <r>
      <rPr>
        <sz val="8"/>
        <rFont val="Verdana"/>
        <family val="2"/>
      </rPr>
      <t>DURACIÓN   DETERMINADA   TIEMPO   PARCIAL   –   OBRA   O SERVICIO DETERMINADO</t>
    </r>
  </si>
  <si>
    <t>Técnico Auxiliar.</t>
  </si>
  <si>
    <r>
      <rPr>
        <sz val="8"/>
        <rFont val="Verdana"/>
        <family val="2"/>
      </rPr>
      <t>DURACIÓN  DETERMINADA  TIEMPO  PARCIAL  –  EVENTUAL POR CIRCUNSTANCIAS DE LA PRODUCCIÓN</t>
    </r>
  </si>
  <si>
    <t>Ayudante de cocina</t>
  </si>
  <si>
    <r>
      <rPr>
        <sz val="8"/>
        <rFont val="Verdana"/>
        <family val="2"/>
      </rPr>
      <t>DURACIÓN DETERMINADA TIEMPO PARCIAL – INSERCIÓN</t>
    </r>
  </si>
  <si>
    <r>
      <rPr>
        <sz val="8"/>
        <rFont val="Verdana"/>
        <family val="2"/>
      </rPr>
      <t>ADMINISTRACIONES    PÚBLICAS.    PLAN    RECUPERACIÓN, TRANSFORMACIÓN   Y   RESILIENCIA,   Y   FONDOS   UNIÓN EUROPEA. TIEMPO PARCIAL.</t>
    </r>
  </si>
  <si>
    <r>
      <rPr>
        <sz val="8"/>
        <rFont val="Verdana"/>
        <family val="2"/>
      </rPr>
      <t xml:space="preserve">DURACIÓN     DETERMINADA.     ARTISTAS,     TÉCNICOS     Y
</t>
    </r>
    <r>
      <rPr>
        <sz val="8"/>
        <rFont val="Verdana"/>
        <family val="2"/>
      </rPr>
      <t>AUXILIARES. TIEMPO PARCIAL.</t>
    </r>
  </si>
  <si>
    <t>Auxiliar especialista</t>
  </si>
  <si>
    <r>
      <rPr>
        <sz val="8"/>
        <rFont val="Verdana"/>
        <family val="2"/>
      </rPr>
      <t>DURACIÓN  DETERMINADA  TIEMPO  PARCIAL  –  CARÁCTER ADMINISTRATIVO</t>
    </r>
  </si>
  <si>
    <t>Operario/a</t>
  </si>
  <si>
    <r>
      <rPr>
        <sz val="8"/>
        <rFont val="Verdana"/>
        <family val="2"/>
      </rPr>
      <t>DURACIÓN DETERMINADA TIEMPO PARCIAL – INTERINIDAD</t>
    </r>
  </si>
  <si>
    <t>Operario/a con necesidad de apoyo</t>
  </si>
  <si>
    <t>Operario/Auxiliar.</t>
  </si>
  <si>
    <r>
      <rPr>
        <sz val="8"/>
        <rFont val="Verdana"/>
        <family val="2"/>
      </rPr>
      <t>DURACIÓN    DETERMINADA.TIEMPO    PARCIAL.    PERSONAL DOCENTE INVESTIGADOR UNIVERSITARIO.</t>
    </r>
  </si>
  <si>
    <r>
      <rPr>
        <sz val="8"/>
        <rFont val="Verdana"/>
        <family val="2"/>
      </rPr>
      <t>DURACIÓN DETERMINADA. TIEMPO PARCIAL. DEPORTISTAS PROFESIONALES</t>
    </r>
  </si>
  <si>
    <r>
      <rPr>
        <sz val="8"/>
        <rFont val="Verdana"/>
        <family val="2"/>
      </rPr>
      <t>DURACIÓN DETERMINADA TIEMPO PARCIAL – INTERINIDAD CARÁCTER ADMINISTRATIVO</t>
    </r>
  </si>
  <si>
    <r>
      <rPr>
        <sz val="8"/>
        <rFont val="Verdana"/>
        <family val="2"/>
      </rPr>
      <t>DURACIÓN DETERMINADA TIEMPO PARCIAL – PRÁCTICAS</t>
    </r>
  </si>
  <si>
    <r>
      <rPr>
        <sz val="8"/>
        <rFont val="Verdana"/>
        <family val="2"/>
      </rPr>
      <t>TEMPORAL TIEMPO PARCIAL. FORMACIÓN EN ALTERNANCIA</t>
    </r>
  </si>
  <si>
    <r>
      <rPr>
        <sz val="8"/>
        <rFont val="Verdana"/>
        <family val="2"/>
      </rPr>
      <t xml:space="preserve">DURACIÓN       DETERMINADA       TIEMPO       PARCIAL       –
</t>
    </r>
    <r>
      <rPr>
        <sz val="8"/>
        <rFont val="Verdana"/>
        <family val="2"/>
      </rPr>
      <t>DISCAPACITADOS</t>
    </r>
  </si>
  <si>
    <r>
      <rPr>
        <sz val="8"/>
        <rFont val="Verdana"/>
        <family val="2"/>
      </rPr>
      <t>DURACIÓN  DETERMINADA  TIEMPO  PARCIAL  –  JUBILACIÓN PARCIAL</t>
    </r>
  </si>
  <si>
    <r>
      <rPr>
        <sz val="8"/>
        <rFont val="Verdana"/>
        <family val="2"/>
      </rPr>
      <t>DURACIÓN DETERMINADA TIEMPO PARCIAL – RELEVO</t>
    </r>
  </si>
  <si>
    <r>
      <rPr>
        <sz val="8"/>
        <rFont val="Verdana"/>
        <family val="2"/>
      </rPr>
      <t>DURACIÓN  DETERMINADA  TIEMPO   PARCIAL  –  FOMENTO CONTRATACIÓN INDEFINIDA/EMPLEO ESTABLE</t>
    </r>
  </si>
  <si>
    <r>
      <rPr>
        <sz val="8"/>
        <rFont val="Verdana"/>
        <family val="2"/>
      </rPr>
      <t>DURACIÓN       DETERMINADA       TIEMPO       PARCIAL       – TRABAJADORES     DESEMPLEADOS     CONTRATADOS     POR EMPRESAS DE INSERCIÓN</t>
    </r>
  </si>
  <si>
    <t>Sustitución reducción de jornada TIS (nº21)</t>
  </si>
  <si>
    <t>Sustitución interinidad TIS (nº 26)</t>
  </si>
  <si>
    <t>Sustitución internidad cuidador/a (nº 43)</t>
  </si>
  <si>
    <t>Sustitución internidad TIS (nº 27)</t>
  </si>
  <si>
    <t>Sustitución interinidad personal servicios domésticos (nº 5)</t>
  </si>
  <si>
    <t>Sustitución reducción de jornada cuidador (nº 13 y 17)</t>
  </si>
  <si>
    <t>Sustitución vacaciones</t>
  </si>
  <si>
    <t>Sustitución reducción de jornada cuidador (nº 19)</t>
  </si>
  <si>
    <t>Sustitución internidad TIS (nº 21)</t>
  </si>
  <si>
    <t>Sustitución internidad TIS (nº 23)</t>
  </si>
  <si>
    <t>Sustitución internidad cuidador/a (nº 20)</t>
  </si>
  <si>
    <t>Sustitución interinidad personal servicios domésticos (nº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</si>
</sst>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Verdana"/>
      <family val="2"/>
    </font>
    <font>
      <b/>
      <sz val="12"/>
      <color rgb="FF17365D"/>
      <name val="Verdana"/>
      <family val="2"/>
    </font>
    <font>
      <b/>
      <sz val="8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Verdana"/>
    </font>
    <font>
      <sz val="8"/>
      <name val="Verdana"/>
    </font>
    <font>
      <b/>
      <sz val="8"/>
      <color theme="1"/>
      <name val="Calibri"/>
      <family val="2"/>
      <scheme val="minor"/>
    </font>
    <font>
      <sz val="8"/>
      <color theme="1"/>
      <name val="Calibri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AD3B4"/>
      </patternFill>
    </fill>
    <fill>
      <patternFill patternType="solid">
        <fgColor rgb="FFBEBEBE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D9D9D9"/>
      </right>
      <top style="thin">
        <color rgb="FF000000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D9D9D9"/>
      </bottom>
      <diagonal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  <diagonal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000000"/>
      </bottom>
      <diagonal/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</borders>
  <cellStyleXfs count="58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164" fontId="2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2" fillId="0" borderId="0" applyNumberFormat="0" applyBorder="0" applyProtection="0"/>
    <xf numFmtId="16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7">
    <xf numFmtId="0" fontId="0" fillId="0" borderId="0" xfId="0"/>
    <xf numFmtId="0" fontId="0" fillId="33" borderId="0" xfId="0" applyFill="1"/>
    <xf numFmtId="1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/>
    </xf>
    <xf numFmtId="14" fontId="20" fillId="0" borderId="11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left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left" wrapText="1"/>
    </xf>
    <xf numFmtId="0" fontId="25" fillId="0" borderId="20" xfId="0" applyFont="1" applyBorder="1" applyAlignment="1">
      <alignment horizontal="left" vertical="top" wrapText="1"/>
    </xf>
    <xf numFmtId="0" fontId="0" fillId="35" borderId="20" xfId="0" applyFill="1" applyBorder="1" applyAlignment="1">
      <alignment horizontal="left" vertical="center" wrapText="1"/>
    </xf>
    <xf numFmtId="0" fontId="0" fillId="35" borderId="20" xfId="0" applyFill="1" applyBorder="1" applyAlignment="1">
      <alignment horizontal="left" wrapText="1"/>
    </xf>
    <xf numFmtId="0" fontId="0" fillId="0" borderId="2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25" fillId="34" borderId="24" xfId="0" applyFont="1" applyFill="1" applyBorder="1" applyAlignment="1">
      <alignment horizontal="center" vertical="top" wrapText="1"/>
    </xf>
    <xf numFmtId="0" fontId="25" fillId="34" borderId="24" xfId="0" applyFont="1" applyFill="1" applyBorder="1" applyAlignment="1">
      <alignment horizontal="left" vertical="top" wrapText="1" indent="5"/>
    </xf>
    <xf numFmtId="0" fontId="26" fillId="0" borderId="15" xfId="0" applyFont="1" applyBorder="1" applyAlignment="1">
      <alignment horizontal="center" vertical="top" shrinkToFit="1"/>
    </xf>
    <xf numFmtId="0" fontId="26" fillId="0" borderId="18" xfId="0" applyFont="1" applyBorder="1" applyAlignment="1">
      <alignment horizontal="center" vertical="top" shrinkToFit="1"/>
    </xf>
    <xf numFmtId="0" fontId="26" fillId="35" borderId="18" xfId="0" applyFont="1" applyFill="1" applyBorder="1" applyAlignment="1">
      <alignment horizontal="center" vertical="top" shrinkToFit="1"/>
    </xf>
    <xf numFmtId="0" fontId="26" fillId="0" borderId="21" xfId="0" applyFont="1" applyBorder="1" applyAlignment="1">
      <alignment horizontal="center" vertical="top" shrinkToFit="1"/>
    </xf>
    <xf numFmtId="0" fontId="25" fillId="34" borderId="26" xfId="0" applyFont="1" applyFill="1" applyBorder="1" applyAlignment="1">
      <alignment horizontal="left" vertical="top" wrapText="1" indent="5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0" fillId="0" borderId="18" xfId="0" applyFont="1" applyBorder="1" applyAlignment="1">
      <alignment horizontal="center" vertical="top" shrinkToFit="1"/>
    </xf>
    <xf numFmtId="10" fontId="0" fillId="0" borderId="12" xfId="0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10" fontId="0" fillId="0" borderId="13" xfId="0" applyNumberForma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left" vertical="top" wrapText="1"/>
    </xf>
    <xf numFmtId="0" fontId="27" fillId="0" borderId="16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27" fillId="0" borderId="19" xfId="0" applyFont="1" applyBorder="1" applyAlignment="1">
      <alignment horizontal="left" vertical="top" wrapText="1"/>
    </xf>
    <xf numFmtId="0" fontId="27" fillId="35" borderId="19" xfId="0" applyFont="1" applyFill="1" applyBorder="1" applyAlignment="1">
      <alignment horizontal="left" vertical="top" wrapText="1"/>
    </xf>
    <xf numFmtId="0" fontId="0" fillId="35" borderId="19" xfId="0" applyFill="1" applyBorder="1" applyAlignment="1">
      <alignment horizontal="left" vertical="top" wrapText="1"/>
    </xf>
    <xf numFmtId="0" fontId="27" fillId="0" borderId="22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32" fillId="0" borderId="25" xfId="0" applyFont="1" applyBorder="1" applyAlignment="1">
      <alignment horizontal="center" vertical="center" wrapText="1"/>
    </xf>
    <xf numFmtId="14" fontId="19" fillId="0" borderId="25" xfId="0" applyNumberFormat="1" applyFont="1" applyBorder="1" applyAlignment="1">
      <alignment horizontal="center" vertical="center"/>
    </xf>
    <xf numFmtId="10" fontId="19" fillId="0" borderId="25" xfId="0" applyNumberFormat="1" applyFont="1" applyBorder="1" applyAlignment="1">
      <alignment horizontal="center" vertical="center" wrapText="1"/>
    </xf>
    <xf numFmtId="10" fontId="19" fillId="0" borderId="25" xfId="0" applyNumberFormat="1" applyFont="1" applyBorder="1" applyAlignment="1">
      <alignment horizontal="center" vertical="center"/>
    </xf>
    <xf numFmtId="14" fontId="19" fillId="0" borderId="25" xfId="0" applyNumberFormat="1" applyFont="1" applyBorder="1" applyAlignment="1">
      <alignment horizontal="center" vertical="center" wrapText="1"/>
    </xf>
    <xf numFmtId="165" fontId="19" fillId="0" borderId="25" xfId="0" applyNumberFormat="1" applyFont="1" applyBorder="1" applyAlignment="1">
      <alignment horizontal="center" vertical="center"/>
    </xf>
    <xf numFmtId="165" fontId="29" fillId="0" borderId="25" xfId="0" applyNumberFormat="1" applyFont="1" applyBorder="1" applyAlignment="1">
      <alignment horizontal="center" vertical="center"/>
    </xf>
    <xf numFmtId="165" fontId="19" fillId="0" borderId="25" xfId="0" applyNumberFormat="1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14" fontId="29" fillId="0" borderId="25" xfId="0" applyNumberFormat="1" applyFont="1" applyBorder="1" applyAlignment="1">
      <alignment horizontal="center" vertical="center"/>
    </xf>
    <xf numFmtId="14" fontId="19" fillId="0" borderId="28" xfId="0" applyNumberFormat="1" applyFont="1" applyBorder="1" applyAlignment="1">
      <alignment horizontal="center" vertical="center"/>
    </xf>
    <xf numFmtId="165" fontId="19" fillId="0" borderId="28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4" fontId="19" fillId="0" borderId="12" xfId="0" applyNumberFormat="1" applyFont="1" applyBorder="1" applyAlignment="1">
      <alignment horizontal="center" vertical="center"/>
    </xf>
    <xf numFmtId="14" fontId="19" fillId="0" borderId="11" xfId="0" applyNumberFormat="1" applyFont="1" applyBorder="1" applyAlignment="1">
      <alignment horizontal="center" vertical="center"/>
    </xf>
    <xf numFmtId="10" fontId="19" fillId="0" borderId="12" xfId="0" applyNumberFormat="1" applyFont="1" applyBorder="1" applyAlignment="1">
      <alignment horizontal="center" vertical="center"/>
    </xf>
    <xf numFmtId="165" fontId="19" fillId="0" borderId="11" xfId="0" applyNumberFormat="1" applyFont="1" applyBorder="1" applyAlignment="1">
      <alignment horizontal="center" vertical="center"/>
    </xf>
    <xf numFmtId="165" fontId="33" fillId="0" borderId="25" xfId="0" applyNumberFormat="1" applyFont="1" applyBorder="1" applyAlignment="1">
      <alignment horizontal="center" vertical="center" wrapText="1"/>
    </xf>
    <xf numFmtId="14" fontId="29" fillId="0" borderId="11" xfId="0" applyNumberFormat="1" applyFont="1" applyBorder="1" applyAlignment="1">
      <alignment horizontal="center" vertical="center"/>
    </xf>
    <xf numFmtId="165" fontId="19" fillId="0" borderId="10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 wrapText="1"/>
    </xf>
    <xf numFmtId="165" fontId="19" fillId="0" borderId="10" xfId="0" applyNumberFormat="1" applyFont="1" applyBorder="1" applyAlignment="1">
      <alignment horizontal="center" vertical="center" wrapText="1"/>
    </xf>
    <xf numFmtId="165" fontId="33" fillId="0" borderId="10" xfId="0" applyNumberFormat="1" applyFont="1" applyBorder="1" applyAlignment="1">
      <alignment horizontal="center" vertical="center" wrapText="1"/>
    </xf>
    <xf numFmtId="165" fontId="1" fillId="0" borderId="25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14" fontId="19" fillId="0" borderId="0" xfId="0" applyNumberFormat="1" applyFont="1" applyAlignment="1">
      <alignment horizontal="center" vertical="center"/>
    </xf>
    <xf numFmtId="10" fontId="19" fillId="0" borderId="0" xfId="0" applyNumberFormat="1" applyFont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3" fillId="0" borderId="14" xfId="0" applyFont="1" applyBorder="1" applyAlignment="1">
      <alignment horizontal="center" wrapText="1"/>
    </xf>
    <xf numFmtId="0" fontId="23" fillId="0" borderId="14" xfId="0" applyFont="1" applyBorder="1" applyAlignment="1">
      <alignment horizontal="center"/>
    </xf>
  </cellXfs>
  <cellStyles count="5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2" xfId="47" xr:uid="{00000000-0005-0000-0000-000020000000}"/>
    <cellStyle name="Millares 2 2" xfId="54" xr:uid="{00000000-0005-0000-0000-000021000000}"/>
    <cellStyle name="Millares 3" xfId="42" xr:uid="{00000000-0005-0000-0000-000022000000}"/>
    <cellStyle name="Millares 3 2" xfId="52" xr:uid="{00000000-0005-0000-0000-000023000000}"/>
    <cellStyle name="Moneda 2" xfId="44" xr:uid="{00000000-0005-0000-0000-000024000000}"/>
    <cellStyle name="Moneda 2 2" xfId="48" xr:uid="{00000000-0005-0000-0000-000025000000}"/>
    <cellStyle name="Moneda 2 2 2" xfId="55" xr:uid="{00000000-0005-0000-0000-000026000000}"/>
    <cellStyle name="Moneda 2 3" xfId="53" xr:uid="{00000000-0005-0000-0000-000027000000}"/>
    <cellStyle name="Moneda 3" xfId="50" xr:uid="{00000000-0005-0000-0000-000028000000}"/>
    <cellStyle name="Moneda 3 2" xfId="57" xr:uid="{00000000-0005-0000-0000-000029000000}"/>
    <cellStyle name="Moneda 6" xfId="49" xr:uid="{00000000-0005-0000-0000-00002A000000}"/>
    <cellStyle name="Moneda 6 2" xfId="56" xr:uid="{00000000-0005-0000-0000-00002B000000}"/>
    <cellStyle name="Neutral" xfId="8" builtinId="28" customBuiltin="1"/>
    <cellStyle name="Normal" xfId="0" builtinId="0"/>
    <cellStyle name="Normal 2" xfId="43" xr:uid="{00000000-0005-0000-0000-00002E000000}"/>
    <cellStyle name="Normal 2 2" xfId="46" xr:uid="{00000000-0005-0000-0000-00002F000000}"/>
    <cellStyle name="Normal 3" xfId="51" xr:uid="{00000000-0005-0000-0000-000030000000}"/>
    <cellStyle name="Notas" xfId="15" builtinId="10" customBuiltin="1"/>
    <cellStyle name="Porcentaje 2" xfId="45" xr:uid="{00000000-0005-0000-0000-000032000000}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rgb="FFD9D9D9"/>
        </left>
        <right style="thin">
          <color rgb="FFD9D9D9"/>
        </right>
        <top style="thin">
          <color rgb="FFD9D9D9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Verdan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1" readingOrder="0"/>
      <border diagonalUp="0" diagonalDown="0">
        <left style="thin">
          <color rgb="FF000000"/>
        </left>
        <right style="thin">
          <color rgb="FFD9D9D9"/>
        </right>
        <top style="thin">
          <color rgb="FFD9D9D9"/>
        </top>
        <bottom style="thin">
          <color rgb="FFD9D9D9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B15480-9448-4529-B8ED-944A9A4C7980}" name="FIGURASCONVENIO4" displayName="FIGURASCONVENIO4" ref="A232:B279" totalsRowShown="0">
  <autoFilter ref="A232:B279" xr:uid="{EAB15480-9448-4529-B8ED-944A9A4C7980}"/>
  <tableColumns count="2">
    <tableColumn id="1" xr3:uid="{76358D51-1D57-45F9-B80F-F47D0B6DA386}" name="Figuras Profesionales XV Convenio" dataDxfId="27"/>
    <tableColumn id="2" xr3:uid="{BB0C5B1F-E8AB-4072-821C-AB702730AECA}" name="Categorí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108702F-F184-4ACC-8F5F-5A405C98D8DE}" name="Tabla75" displayName="Tabla75" ref="D232:D236" totalsRowShown="0" headerRowDxfId="26" dataDxfId="25">
  <autoFilter ref="D232:D236" xr:uid="{8108702F-F184-4ACC-8F5F-5A405C98D8DE}"/>
  <tableColumns count="1">
    <tableColumn id="1" xr3:uid="{47B9095E-CB62-40BD-BCB5-90CEC8849453}" name="Turnos" dataDxfId="24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2B3FFC8-C2DF-4E5D-9F15-819FB81980F4}" name="Tabla97" displayName="Tabla97" ref="A2:Q227" totalsRowShown="0" headerRowDxfId="23" dataDxfId="22" tableBorderDxfId="21">
  <autoFilter ref="A2:Q227" xr:uid="{A2B3FFC8-C2DF-4E5D-9F15-819FB81980F4}"/>
  <sortState xmlns:xlrd2="http://schemas.microsoft.com/office/spreadsheetml/2017/richdata2" ref="A3:Q227">
    <sortCondition ref="A2:A227"/>
  </sortState>
  <tableColumns count="17">
    <tableColumn id="1" xr3:uid="{24CF5CA0-DABA-4A28-B144-339ECE1B5F2D}" name="ANTIGÜEDAD EMPRESA DD/MM/YYYY" dataDxfId="20"/>
    <tableColumn id="2" xr3:uid="{95647505-6BDF-4E14-8DCA-EF2899188412}" name="ANTIGÜEDAD SERVICIO DD/MM/YYYY" dataDxfId="19"/>
    <tableColumn id="3" xr3:uid="{D59F9423-2F7E-41A1-9D5A-681F257F7A79}" name="FIGURA PROFESIONAL" dataDxfId="18"/>
    <tableColumn id="4" xr3:uid="{6B72618F-540E-4088-BFAD-90909C9F141F}" name="CATEGORÍA" dataDxfId="17">
      <calculatedColumnFormula>VLOOKUP(C3,FIGURASCONVENIO4[],COLUMN(FIGURASCONVENIO4[Categoría]),0)</calculatedColumnFormula>
    </tableColumn>
    <tableColumn id="5" xr3:uid="{74D383F3-202B-4C4D-991D-26AF1246E99F}" name="CLAVE MODALIDAD CONTRATO DE TRABAJO" dataDxfId="16"/>
    <tableColumn id="15" xr3:uid="{0E14FF7B-091B-48C9-95FE-B7E4D61F0347}" name="MODALIDAD DE CONTRATO" dataDxfId="15">
      <calculatedColumnFormula>VLOOKUP(Tabla97[[#This Row],[CLAVE MODALIDAD CONTRATO DE TRABAJO]],MODALIDADCONTRATO9[],2,FALSE)</calculatedColumnFormula>
    </tableColumn>
    <tableColumn id="6" xr3:uid="{E225399A-F679-4ABB-BC7E-929AE5B15F9D}" name="TURNO (Mañana, Tarde, Noches, Fines de Semana: Elegir el más representativo del trabajador)" dataDxfId="14"/>
    <tableColumn id="16" xr3:uid="{DA6AF4FB-3C7E-4F5B-8008-EF1751F7F4F1}" name="PORCENTAJE DE JORNADA %" dataDxfId="13"/>
    <tableColumn id="7" xr3:uid="{EFDA1341-87ED-47A1-AD76-ACBE288D3C44}" name="VENCIMIENTO CONTRATO DD/MM/YYYY" dataDxfId="12"/>
    <tableColumn id="9" xr3:uid="{00537B36-FF4B-4CB0-A12F-699F0230C0B3}" name="SALARIO BASE ANUAL" dataDxfId="11"/>
    <tableColumn id="10" xr3:uid="{29E27DF3-010A-4106-930A-1D8F117899BC}" name="COMPLEMENTO CDCP (N1, N2)" dataDxfId="10"/>
    <tableColumn id="11" xr3:uid="{E1438269-C202-48D0-930D-A8F9FB3752EE}" name="PLUSES Y OTROS COMPLEMENTOS CONVENIO (Directivo, Nocturnidad, Festivo…)" dataDxfId="9"/>
    <tableColumn id="12" xr3:uid="{FA20616F-FF1C-4084-8BF4-A776FD086178}" name="COMPLEMENTOS DE ANTIGÜEDAD NO ABSORBIBLES (ANTERIORES AL CONVENIO) Y COMPLEMENTOS DE MEJORA PERSONALES" dataDxfId="8"/>
    <tableColumn id="13" xr3:uid="{93003821-8DCC-4E08-BD09-5D6792F4E89E}" name="IMPORTE TOTAL " dataDxfId="7">
      <calculatedColumnFormula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calculatedColumnFormula>
    </tableColumn>
    <tableColumn id="14" xr3:uid="{6E6F79E5-C696-4733-A437-43C89938E6B9}" name="CONVENIO COLECTIVO" dataDxfId="6"/>
    <tableColumn id="17" xr3:uid="{F110695D-A87D-4B24-9D01-B87491775D5F}" name="OBSERVACIONES" dataDxfId="5"/>
    <tableColumn id="18" xr3:uid="{AF1B3CEF-A1F5-4236-83AA-05C94557C443}" name="Nº TRABAJADOR" dataDxfId="4"/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333E6CD-950A-4715-807B-312FCB1F750F}" name="MODALIDADCONTRATO9" displayName="MODALIDADCONTRATO9" ref="O233:Q288" totalsRowShown="0" headerRowBorderDxfId="3" tableBorderDxfId="2">
  <autoFilter ref="O233:Q288" xr:uid="{C333E6CD-950A-4715-807B-312FCB1F750F}"/>
  <tableColumns count="3">
    <tableColumn id="1" xr3:uid="{1DD161B1-A591-4332-BB78-41152FEAB066}" name="Clave" dataDxfId="1"/>
    <tableColumn id="2" xr3:uid="{3BEA4408-1EA4-44D8-8406-ADAA51183C68}" name="Descripción" dataDxfId="0"/>
    <tableColumn id="3" xr3:uid="{E6AD7256-543F-43DF-80A9-1368CAFFA08C}" name="Comentario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43"/>
  <sheetViews>
    <sheetView tabSelected="1" topLeftCell="A65" zoomScaleNormal="100" workbookViewId="0">
      <selection activeCell="A75" sqref="A75"/>
    </sheetView>
  </sheetViews>
  <sheetFormatPr baseColWidth="10" defaultColWidth="11.42578125" defaultRowHeight="15" x14ac:dyDescent="0.25"/>
  <cols>
    <col min="1" max="2" width="9.42578125" customWidth="1"/>
    <col min="3" max="3" width="14.5703125" style="1" customWidth="1"/>
    <col min="4" max="4" width="12.42578125" style="1" bestFit="1" customWidth="1"/>
    <col min="5" max="5" width="8.5703125" customWidth="1"/>
    <col min="6" max="6" width="20.140625" style="26" customWidth="1"/>
    <col min="7" max="7" width="15.28515625" style="31" customWidth="1"/>
    <col min="8" max="8" width="9.85546875" style="1" customWidth="1"/>
    <col min="9" max="9" width="13.28515625" style="1" customWidth="1"/>
    <col min="10" max="10" width="14.5703125" customWidth="1"/>
    <col min="11" max="13" width="11.85546875" customWidth="1"/>
    <col min="14" max="14" width="11.5703125" customWidth="1"/>
    <col min="15" max="15" width="9.28515625" customWidth="1"/>
    <col min="16" max="16" width="16.140625" style="26" customWidth="1"/>
    <col min="17" max="17" width="11.140625" customWidth="1"/>
    <col min="18" max="18" width="7.7109375" customWidth="1"/>
  </cols>
  <sheetData>
    <row r="1" spans="1:20" ht="46.5" customHeight="1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4"/>
    </row>
    <row r="2" spans="1:20" ht="108.75" customHeight="1" x14ac:dyDescent="0.25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6</v>
      </c>
      <c r="G2" s="43" t="s">
        <v>7</v>
      </c>
      <c r="H2" s="43" t="s">
        <v>8</v>
      </c>
      <c r="I2" s="43" t="s">
        <v>9</v>
      </c>
      <c r="J2" s="43" t="s">
        <v>10</v>
      </c>
      <c r="K2" s="43" t="s">
        <v>11</v>
      </c>
      <c r="L2" s="43" t="s">
        <v>12</v>
      </c>
      <c r="M2" s="43" t="s">
        <v>13</v>
      </c>
      <c r="N2" s="43" t="s">
        <v>14</v>
      </c>
      <c r="O2" s="43" t="s">
        <v>15</v>
      </c>
      <c r="P2" s="43" t="s">
        <v>16</v>
      </c>
      <c r="Q2" s="43" t="s">
        <v>17</v>
      </c>
    </row>
    <row r="3" spans="1:20" ht="41.1" customHeight="1" x14ac:dyDescent="0.25">
      <c r="A3" s="44">
        <v>37408</v>
      </c>
      <c r="B3" s="44">
        <v>43404</v>
      </c>
      <c r="C3" s="34" t="s">
        <v>18</v>
      </c>
      <c r="D3" s="34" t="str">
        <f>VLOOKUP(C3,FIGURASCONVENIO4[],COLUMN(FIGURASCONVENIO4[Categoría]),0)</f>
        <v>Técnico Auxiliar.</v>
      </c>
      <c r="E3" s="34">
        <v>230</v>
      </c>
      <c r="F3" s="34" t="str">
        <f>VLOOKUP(Tabla97[[#This Row],[CLAVE MODALIDAD CONTRATO DE TRABAJO]],MODALIDADCONTRATO9[],2,FALSE)</f>
        <v>INDEFINIDO TIEMPO PARCIAL - DISCAPACITADOS</v>
      </c>
      <c r="G3" s="45" t="s">
        <v>19</v>
      </c>
      <c r="H3" s="46">
        <v>0.5</v>
      </c>
      <c r="I3" s="47" t="s">
        <v>20</v>
      </c>
      <c r="J3" s="48">
        <v>16576</v>
      </c>
      <c r="K3" s="49"/>
      <c r="L3" s="49">
        <v>560</v>
      </c>
      <c r="M3" s="48"/>
      <c r="N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17136</v>
      </c>
      <c r="O3" s="34" t="s">
        <v>21</v>
      </c>
      <c r="P3" s="50"/>
      <c r="Q3" s="51">
        <v>1</v>
      </c>
    </row>
    <row r="4" spans="1:20" ht="41.1" customHeight="1" x14ac:dyDescent="0.25">
      <c r="A4" s="44">
        <v>38726</v>
      </c>
      <c r="B4" s="44">
        <v>38726</v>
      </c>
      <c r="C4" s="34" t="s">
        <v>22</v>
      </c>
      <c r="D4" s="34" t="str">
        <f>VLOOKUP(C4,FIGURASCONVENIO4[],COLUMN(FIGURASCONVENIO4[Categoría]),0)</f>
        <v>Titulado nivel 3.</v>
      </c>
      <c r="E4" s="34">
        <v>100</v>
      </c>
      <c r="F4" s="34" t="str">
        <f>VLOOKUP(Tabla97[[#This Row],[CLAVE MODALIDAD CONTRATO DE TRABAJO]],MODALIDADCONTRATO9[],2,FALSE)</f>
        <v>INDEFINIDO TIEMPO COMPLETO – ORDINARIO</v>
      </c>
      <c r="G4" s="45" t="s">
        <v>23</v>
      </c>
      <c r="H4" s="46">
        <v>1</v>
      </c>
      <c r="I4" s="44" t="s">
        <v>24</v>
      </c>
      <c r="J4" s="48">
        <v>27960.659999999996</v>
      </c>
      <c r="K4" s="48">
        <v>4585.5600000000004</v>
      </c>
      <c r="L4" s="48">
        <v>3000</v>
      </c>
      <c r="M4" s="48">
        <v>14119.4</v>
      </c>
      <c r="N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49665.62</v>
      </c>
      <c r="O4" s="34" t="s">
        <v>21</v>
      </c>
      <c r="P4" s="50"/>
      <c r="Q4" s="51">
        <v>2</v>
      </c>
    </row>
    <row r="5" spans="1:20" ht="41.1" customHeight="1" x14ac:dyDescent="0.25">
      <c r="A5" s="52">
        <v>38768</v>
      </c>
      <c r="B5" s="52">
        <v>38768</v>
      </c>
      <c r="C5" s="34" t="s">
        <v>25</v>
      </c>
      <c r="D5" s="34" t="str">
        <f>VLOOKUP(C5,FIGURASCONVENIO4[],COLUMN(FIGURASCONVENIO4[Categoría]),0)</f>
        <v>Técnico Superior nivel 1.</v>
      </c>
      <c r="E5" s="34">
        <v>100</v>
      </c>
      <c r="F5" s="34" t="str">
        <f>VLOOKUP(Tabla97[[#This Row],[CLAVE MODALIDAD CONTRATO DE TRABAJO]],MODALIDADCONTRATO9[],2,FALSE)</f>
        <v>INDEFINIDO TIEMPO COMPLETO – ORDINARIO</v>
      </c>
      <c r="G5" s="45" t="s">
        <v>23</v>
      </c>
      <c r="H5" s="46">
        <v>1</v>
      </c>
      <c r="I5" s="52" t="s">
        <v>24</v>
      </c>
      <c r="J5" s="49">
        <v>19572.419999999998</v>
      </c>
      <c r="K5" s="49">
        <v>3209.92</v>
      </c>
      <c r="L5" s="49"/>
      <c r="M5" s="49">
        <v>10689.8</v>
      </c>
      <c r="N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33472.14</v>
      </c>
      <c r="O5" s="34" t="s">
        <v>21</v>
      </c>
      <c r="P5" s="50"/>
      <c r="Q5" s="51">
        <v>3</v>
      </c>
      <c r="T5" t="s">
        <v>28</v>
      </c>
    </row>
    <row r="6" spans="1:20" ht="41.1" customHeight="1" x14ac:dyDescent="0.25">
      <c r="A6" s="44">
        <v>38782</v>
      </c>
      <c r="B6" s="44">
        <v>38782</v>
      </c>
      <c r="C6" s="34" t="s">
        <v>26</v>
      </c>
      <c r="D6" s="34" t="str">
        <f>VLOOKUP(C6,FIGURASCONVENIO4[],COLUMN(FIGURASCONVENIO4[Categoría]),0)</f>
        <v>Técnico.</v>
      </c>
      <c r="E6" s="34">
        <v>189</v>
      </c>
      <c r="F6" s="34" t="str">
        <f>VLOOKUP(Tabla97[[#This Row],[CLAVE MODALIDAD CONTRATO DE TRABAJO]],MODALIDADCONTRATO9[],2,FALSE)</f>
        <v>INDEFINIDO    TIEMPO    COMPLETO    –    TRANSFORMACIÓN CONTRATO TEMPORAL.</v>
      </c>
      <c r="G6" s="45" t="s">
        <v>27</v>
      </c>
      <c r="H6" s="46">
        <v>1</v>
      </c>
      <c r="I6" s="52" t="s">
        <v>24</v>
      </c>
      <c r="J6" s="48">
        <v>15817.759999999998</v>
      </c>
      <c r="K6" s="48">
        <v>2594.1999999999998</v>
      </c>
      <c r="L6" s="49">
        <v>167.82877551020408</v>
      </c>
      <c r="M6" s="48">
        <v>931</v>
      </c>
      <c r="N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19510.788775510202</v>
      </c>
      <c r="O6" s="34" t="s">
        <v>21</v>
      </c>
      <c r="P6" s="50"/>
      <c r="Q6" s="51">
        <v>4</v>
      </c>
    </row>
    <row r="7" spans="1:20" ht="41.1" customHeight="1" x14ac:dyDescent="0.25">
      <c r="A7" s="44">
        <v>38783</v>
      </c>
      <c r="B7" s="44">
        <v>38783</v>
      </c>
      <c r="C7" s="34" t="s">
        <v>29</v>
      </c>
      <c r="D7" s="34" t="str">
        <f>VLOOKUP(C7,FIGURASCONVENIO4[],COLUMN(FIGURASCONVENIO4[Categoría]),0)</f>
        <v>Técnico Auxiliar.</v>
      </c>
      <c r="E7" s="34">
        <v>100</v>
      </c>
      <c r="F7" s="34" t="str">
        <f>VLOOKUP(Tabla97[[#This Row],[CLAVE MODALIDAD CONTRATO DE TRABAJO]],MODALIDADCONTRATO9[],2,FALSE)</f>
        <v>INDEFINIDO TIEMPO COMPLETO – ORDINARIO</v>
      </c>
      <c r="G7" s="45" t="s">
        <v>19</v>
      </c>
      <c r="H7" s="46">
        <v>1</v>
      </c>
      <c r="I7" s="44" t="s">
        <v>24</v>
      </c>
      <c r="J7" s="48">
        <v>14859.039999999999</v>
      </c>
      <c r="K7" s="48">
        <v>2436.84</v>
      </c>
      <c r="L7" s="49">
        <v>167.82877551020408</v>
      </c>
      <c r="M7" s="48">
        <v>770.28000000000009</v>
      </c>
      <c r="N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18233.988775510199</v>
      </c>
      <c r="O7" s="34" t="s">
        <v>21</v>
      </c>
      <c r="P7" s="50"/>
      <c r="Q7" s="51">
        <v>5</v>
      </c>
    </row>
    <row r="8" spans="1:20" ht="41.1" customHeight="1" x14ac:dyDescent="0.25">
      <c r="A8" s="44">
        <v>38783</v>
      </c>
      <c r="B8" s="44">
        <v>38783</v>
      </c>
      <c r="C8" s="34" t="s">
        <v>29</v>
      </c>
      <c r="D8" s="34" t="str">
        <f>VLOOKUP(C8,FIGURASCONVENIO4[],COLUMN(FIGURASCONVENIO4[Categoría]),0)</f>
        <v>Técnico Auxiliar.</v>
      </c>
      <c r="E8" s="34">
        <v>100</v>
      </c>
      <c r="F8" s="34" t="str">
        <f>VLOOKUP(Tabla97[[#This Row],[CLAVE MODALIDAD CONTRATO DE TRABAJO]],MODALIDADCONTRATO9[],2,FALSE)</f>
        <v>INDEFINIDO TIEMPO COMPLETO – ORDINARIO</v>
      </c>
      <c r="G8" s="45" t="s">
        <v>19</v>
      </c>
      <c r="H8" s="46">
        <v>1</v>
      </c>
      <c r="I8" s="44" t="s">
        <v>24</v>
      </c>
      <c r="J8" s="48">
        <v>14859.039999999999</v>
      </c>
      <c r="K8" s="48">
        <v>2436.84</v>
      </c>
      <c r="L8" s="49">
        <v>167.82877551020408</v>
      </c>
      <c r="M8" s="48">
        <v>770.28000000000009</v>
      </c>
      <c r="N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18233.988775510199</v>
      </c>
      <c r="O8" s="34" t="s">
        <v>21</v>
      </c>
      <c r="P8" s="50"/>
      <c r="Q8" s="51">
        <v>6</v>
      </c>
    </row>
    <row r="9" spans="1:20" ht="41.1" customHeight="1" x14ac:dyDescent="0.25">
      <c r="A9" s="44">
        <v>38783</v>
      </c>
      <c r="B9" s="44">
        <v>38783</v>
      </c>
      <c r="C9" s="34" t="s">
        <v>29</v>
      </c>
      <c r="D9" s="34" t="str">
        <f>VLOOKUP(C9,FIGURASCONVENIO4[],COLUMN(FIGURASCONVENIO4[Categoría]),0)</f>
        <v>Técnico Auxiliar.</v>
      </c>
      <c r="E9" s="34">
        <v>100</v>
      </c>
      <c r="F9" s="34" t="str">
        <f>VLOOKUP(Tabla97[[#This Row],[CLAVE MODALIDAD CONTRATO DE TRABAJO]],MODALIDADCONTRATO9[],2,FALSE)</f>
        <v>INDEFINIDO TIEMPO COMPLETO – ORDINARIO</v>
      </c>
      <c r="G9" s="45" t="s">
        <v>19</v>
      </c>
      <c r="H9" s="46">
        <v>1</v>
      </c>
      <c r="I9" s="44" t="s">
        <v>24</v>
      </c>
      <c r="J9" s="48">
        <v>14859.039999999999</v>
      </c>
      <c r="K9" s="48">
        <v>2436.84</v>
      </c>
      <c r="L9" s="49">
        <v>167.82877551020408</v>
      </c>
      <c r="M9" s="48">
        <v>770.28000000000009</v>
      </c>
      <c r="N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18233.988775510199</v>
      </c>
      <c r="O9" s="34" t="s">
        <v>21</v>
      </c>
      <c r="P9" s="50"/>
      <c r="Q9" s="51">
        <v>7</v>
      </c>
    </row>
    <row r="10" spans="1:20" ht="41.1" customHeight="1" x14ac:dyDescent="0.25">
      <c r="A10" s="44">
        <v>38810</v>
      </c>
      <c r="B10" s="44">
        <v>38810</v>
      </c>
      <c r="C10" s="34" t="s">
        <v>18</v>
      </c>
      <c r="D10" s="34" t="str">
        <f>VLOOKUP(C10,FIGURASCONVENIO4[],COLUMN(FIGURASCONVENIO4[Categoría]),0)</f>
        <v>Técnico Auxiliar.</v>
      </c>
      <c r="E10" s="34">
        <v>100</v>
      </c>
      <c r="F10" s="34" t="str">
        <f>VLOOKUP(Tabla97[[#This Row],[CLAVE MODALIDAD CONTRATO DE TRABAJO]],MODALIDADCONTRATO9[],2,FALSE)</f>
        <v>INDEFINIDO TIEMPO COMPLETO – ORDINARIO</v>
      </c>
      <c r="G10" s="45" t="s">
        <v>19</v>
      </c>
      <c r="H10" s="46">
        <v>0.86639999999999995</v>
      </c>
      <c r="I10" s="44" t="s">
        <v>24</v>
      </c>
      <c r="J10" s="48">
        <v>12873.84</v>
      </c>
      <c r="K10" s="48">
        <v>2111.34</v>
      </c>
      <c r="L10" s="49"/>
      <c r="M10" s="48">
        <v>753.06</v>
      </c>
      <c r="N10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15738.24</v>
      </c>
      <c r="O10" s="34" t="s">
        <v>21</v>
      </c>
      <c r="P10" s="50" t="s">
        <v>30</v>
      </c>
      <c r="Q10" s="51">
        <v>8</v>
      </c>
    </row>
    <row r="11" spans="1:20" ht="41.1" customHeight="1" x14ac:dyDescent="0.25">
      <c r="A11" s="44">
        <v>38810</v>
      </c>
      <c r="B11" s="44">
        <v>38810</v>
      </c>
      <c r="C11" s="34" t="s">
        <v>18</v>
      </c>
      <c r="D11" s="34" t="str">
        <f>VLOOKUP(C11,FIGURASCONVENIO4[],COLUMN(FIGURASCONVENIO4[Categoría]),0)</f>
        <v>Técnico Auxiliar.</v>
      </c>
      <c r="E11" s="34">
        <v>100</v>
      </c>
      <c r="F11" s="34" t="str">
        <f>VLOOKUP(Tabla97[[#This Row],[CLAVE MODALIDAD CONTRATO DE TRABAJO]],MODALIDADCONTRATO9[],2,FALSE)</f>
        <v>INDEFINIDO TIEMPO COMPLETO – ORDINARIO</v>
      </c>
      <c r="G11" s="45" t="s">
        <v>19</v>
      </c>
      <c r="H11" s="46">
        <v>0.86629999999999996</v>
      </c>
      <c r="I11" s="44" t="s">
        <v>24</v>
      </c>
      <c r="J11" s="48">
        <v>12872.44</v>
      </c>
      <c r="K11" s="48">
        <v>2111.06</v>
      </c>
      <c r="L11" s="49"/>
      <c r="M11" s="48">
        <v>752.92000000000007</v>
      </c>
      <c r="N11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15736.42</v>
      </c>
      <c r="O11" s="34" t="s">
        <v>21</v>
      </c>
      <c r="P11" s="50" t="s">
        <v>30</v>
      </c>
      <c r="Q11" s="51">
        <v>9</v>
      </c>
    </row>
    <row r="12" spans="1:20" ht="41.1" customHeight="1" x14ac:dyDescent="0.25">
      <c r="A12" s="44">
        <v>38815</v>
      </c>
      <c r="B12" s="44">
        <v>38815</v>
      </c>
      <c r="C12" s="34" t="s">
        <v>18</v>
      </c>
      <c r="D12" s="34" t="str">
        <f>VLOOKUP(C12,FIGURASCONVENIO4[],COLUMN(FIGURASCONVENIO4[Categoría]),0)</f>
        <v>Técnico Auxiliar.</v>
      </c>
      <c r="E12" s="34">
        <v>289</v>
      </c>
      <c r="F12" s="34" t="str">
        <f>VLOOKUP(Tabla97[[#This Row],[CLAVE MODALIDAD CONTRATO DE TRABAJO]],MODALIDADCONTRATO9[],2,FALSE)</f>
        <v>INDEFINIDO     TIEMPO     PARCIAL     –     TRANSFORMACIÓN CONTRATO TEMPORAL.</v>
      </c>
      <c r="G12" s="45" t="s">
        <v>19</v>
      </c>
      <c r="H12" s="46">
        <v>0.5</v>
      </c>
      <c r="I12" s="44" t="s">
        <v>24</v>
      </c>
      <c r="J12" s="48">
        <v>7429.52</v>
      </c>
      <c r="K12" s="48">
        <v>1218.42</v>
      </c>
      <c r="L12" s="49">
        <v>431.2</v>
      </c>
      <c r="M12" s="48">
        <v>434.56000000000006</v>
      </c>
      <c r="N12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9513.7000000000007</v>
      </c>
      <c r="O12" s="34" t="s">
        <v>21</v>
      </c>
      <c r="P12" s="50"/>
      <c r="Q12" s="51">
        <v>10</v>
      </c>
    </row>
    <row r="13" spans="1:20" ht="41.1" customHeight="1" x14ac:dyDescent="0.25">
      <c r="A13" s="44">
        <v>38817</v>
      </c>
      <c r="B13" s="44">
        <v>38817</v>
      </c>
      <c r="C13" s="34" t="s">
        <v>26</v>
      </c>
      <c r="D13" s="34" t="str">
        <f>VLOOKUP(C13,FIGURASCONVENIO4[],COLUMN(FIGURASCONVENIO4[Categoría]),0)</f>
        <v>Técnico.</v>
      </c>
      <c r="E13" s="34">
        <v>100</v>
      </c>
      <c r="F13" s="34" t="str">
        <f>VLOOKUP(Tabla97[[#This Row],[CLAVE MODALIDAD CONTRATO DE TRABAJO]],MODALIDADCONTRATO9[],2,FALSE)</f>
        <v>INDEFINIDO TIEMPO COMPLETO – ORDINARIO</v>
      </c>
      <c r="G13" s="45" t="s">
        <v>27</v>
      </c>
      <c r="H13" s="46">
        <v>1</v>
      </c>
      <c r="I13" s="44" t="s">
        <v>24</v>
      </c>
      <c r="J13" s="48">
        <v>15817.759999999998</v>
      </c>
      <c r="K13" s="48">
        <v>2594.1999999999998</v>
      </c>
      <c r="L13" s="49">
        <v>167.82877551020408</v>
      </c>
      <c r="M13" s="48">
        <v>931</v>
      </c>
      <c r="N1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19510.788775510202</v>
      </c>
      <c r="O13" s="34" t="s">
        <v>21</v>
      </c>
      <c r="P13" s="50"/>
      <c r="Q13" s="51">
        <v>11</v>
      </c>
    </row>
    <row r="14" spans="1:20" ht="41.1" customHeight="1" x14ac:dyDescent="0.25">
      <c r="A14" s="44">
        <v>38824</v>
      </c>
      <c r="B14" s="44">
        <v>38824</v>
      </c>
      <c r="C14" s="34" t="s">
        <v>31</v>
      </c>
      <c r="D14" s="34" t="str">
        <f>VLOOKUP(C14,FIGURASCONVENIO4[],COLUMN(FIGURASCONVENIO4[Categoría]),0)</f>
        <v>Titulado nivel 3.</v>
      </c>
      <c r="E14" s="34">
        <v>200</v>
      </c>
      <c r="F14" s="34" t="str">
        <f>VLOOKUP(Tabla97[[#This Row],[CLAVE MODALIDAD CONTRATO DE TRABAJO]],MODALIDADCONTRATO9[],2,FALSE)</f>
        <v>INDEFINIDO TIEMPO PARCIAL – ORDINARIO</v>
      </c>
      <c r="G14" s="45" t="s">
        <v>23</v>
      </c>
      <c r="H14" s="46">
        <v>0.5</v>
      </c>
      <c r="I14" s="44" t="s">
        <v>24</v>
      </c>
      <c r="J14" s="48">
        <v>13980.4</v>
      </c>
      <c r="K14" s="48">
        <v>2292.7800000000002</v>
      </c>
      <c r="L14" s="49"/>
      <c r="M14" s="48">
        <v>5909.62</v>
      </c>
      <c r="N1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22182.799999999999</v>
      </c>
      <c r="O14" s="34" t="s">
        <v>21</v>
      </c>
      <c r="P14" s="50"/>
      <c r="Q14" s="51">
        <v>12</v>
      </c>
    </row>
    <row r="15" spans="1:20" ht="41.1" customHeight="1" x14ac:dyDescent="0.25">
      <c r="A15" s="44">
        <v>38825</v>
      </c>
      <c r="B15" s="44">
        <v>38825</v>
      </c>
      <c r="C15" s="34" t="s">
        <v>26</v>
      </c>
      <c r="D15" s="34" t="str">
        <f>VLOOKUP(C15,FIGURASCONVENIO4[],COLUMN(FIGURASCONVENIO4[Categoría]),0)</f>
        <v>Técnico.</v>
      </c>
      <c r="E15" s="34">
        <v>100</v>
      </c>
      <c r="F15" s="34" t="str">
        <f>VLOOKUP(Tabla97[[#This Row],[CLAVE MODALIDAD CONTRATO DE TRABAJO]],MODALIDADCONTRATO9[],2,FALSE)</f>
        <v>INDEFINIDO TIEMPO COMPLETO – ORDINARIO</v>
      </c>
      <c r="G15" s="45" t="s">
        <v>27</v>
      </c>
      <c r="H15" s="46">
        <v>0.53339999999999999</v>
      </c>
      <c r="I15" s="52" t="s">
        <v>24</v>
      </c>
      <c r="J15" s="48">
        <v>8437.24</v>
      </c>
      <c r="K15" s="48">
        <v>1383.76</v>
      </c>
      <c r="L15" s="49">
        <v>167.82877551020408</v>
      </c>
      <c r="M15" s="48">
        <v>465.5</v>
      </c>
      <c r="N1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10454.328775510205</v>
      </c>
      <c r="O15" s="34" t="s">
        <v>21</v>
      </c>
      <c r="P15" s="50" t="s">
        <v>30</v>
      </c>
      <c r="Q15" s="51">
        <v>13</v>
      </c>
    </row>
    <row r="16" spans="1:20" ht="41.1" customHeight="1" x14ac:dyDescent="0.25">
      <c r="A16" s="44">
        <v>38825</v>
      </c>
      <c r="B16" s="44">
        <v>38825</v>
      </c>
      <c r="C16" s="34" t="s">
        <v>26</v>
      </c>
      <c r="D16" s="34" t="str">
        <f>VLOOKUP(C16,FIGURASCONVENIO4[],COLUMN(FIGURASCONVENIO4[Categoría]),0)</f>
        <v>Técnico.</v>
      </c>
      <c r="E16" s="34">
        <v>100</v>
      </c>
      <c r="F16" s="34" t="str">
        <f>VLOOKUP(Tabla97[[#This Row],[CLAVE MODALIDAD CONTRATO DE TRABAJO]],MODALIDADCONTRATO9[],2,FALSE)</f>
        <v>INDEFINIDO TIEMPO COMPLETO – ORDINARIO</v>
      </c>
      <c r="G16" s="45" t="s">
        <v>27</v>
      </c>
      <c r="H16" s="46">
        <v>1</v>
      </c>
      <c r="I16" s="44" t="s">
        <v>24</v>
      </c>
      <c r="J16" s="48">
        <v>15817.759999999998</v>
      </c>
      <c r="K16" s="48">
        <v>2594.1999999999998</v>
      </c>
      <c r="L16" s="49">
        <v>167.82877551020408</v>
      </c>
      <c r="M16" s="48">
        <v>931</v>
      </c>
      <c r="N1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19510.788775510202</v>
      </c>
      <c r="O16" s="34" t="s">
        <v>21</v>
      </c>
      <c r="P16" s="50"/>
      <c r="Q16" s="51">
        <v>14</v>
      </c>
    </row>
    <row r="17" spans="1:17" ht="41.1" customHeight="1" x14ac:dyDescent="0.25">
      <c r="A17" s="44">
        <v>38847</v>
      </c>
      <c r="B17" s="44">
        <v>38847</v>
      </c>
      <c r="C17" s="34" t="s">
        <v>26</v>
      </c>
      <c r="D17" s="34" t="str">
        <f>VLOOKUP(C17,FIGURASCONVENIO4[],COLUMN(FIGURASCONVENIO4[Categoría]),0)</f>
        <v>Técnico.</v>
      </c>
      <c r="E17" s="34">
        <v>540</v>
      </c>
      <c r="F17" s="34" t="str">
        <f>VLOOKUP(Tabla97[[#This Row],[CLAVE MODALIDAD CONTRATO DE TRABAJO]],MODALIDADCONTRATO9[],2,FALSE)</f>
        <v>DURACIÓN  DETERMINADA  TIEMPO  PARCIAL  –  JUBILACIÓN PARCIAL</v>
      </c>
      <c r="G17" s="45" t="s">
        <v>27</v>
      </c>
      <c r="H17" s="46">
        <v>0.25</v>
      </c>
      <c r="I17" s="47" t="s">
        <v>32</v>
      </c>
      <c r="J17" s="48">
        <v>3954.4399999999996</v>
      </c>
      <c r="K17" s="48">
        <v>648.62</v>
      </c>
      <c r="L17" s="49">
        <v>167.82877551020408</v>
      </c>
      <c r="M17" s="48">
        <v>232.82</v>
      </c>
      <c r="N1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5003.7087755102029</v>
      </c>
      <c r="O17" s="34" t="s">
        <v>21</v>
      </c>
      <c r="P17" s="50" t="s">
        <v>33</v>
      </c>
      <c r="Q17" s="51">
        <v>15</v>
      </c>
    </row>
    <row r="18" spans="1:17" ht="41.1" customHeight="1" x14ac:dyDescent="0.25">
      <c r="A18" s="44">
        <v>38852</v>
      </c>
      <c r="B18" s="44">
        <v>38852</v>
      </c>
      <c r="C18" s="34" t="s">
        <v>34</v>
      </c>
      <c r="D18" s="34" t="str">
        <f>VLOOKUP(C18,FIGURASCONVENIO4[],COLUMN(FIGURASCONVENIO4[Categoría]),0)</f>
        <v>Técnico.</v>
      </c>
      <c r="E18" s="34">
        <v>100</v>
      </c>
      <c r="F18" s="34" t="str">
        <f>VLOOKUP(Tabla97[[#This Row],[CLAVE MODALIDAD CONTRATO DE TRABAJO]],MODALIDADCONTRATO9[],2,FALSE)</f>
        <v>INDEFINIDO TIEMPO COMPLETO – ORDINARIO</v>
      </c>
      <c r="G18" s="45" t="s">
        <v>19</v>
      </c>
      <c r="H18" s="46">
        <v>1</v>
      </c>
      <c r="I18" s="44" t="s">
        <v>24</v>
      </c>
      <c r="J18" s="48">
        <v>15817.759999999998</v>
      </c>
      <c r="K18" s="48">
        <v>2594.1999999999998</v>
      </c>
      <c r="L18" s="49">
        <v>167.82877551020408</v>
      </c>
      <c r="M18" s="48">
        <v>931</v>
      </c>
      <c r="N1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19510.788775510202</v>
      </c>
      <c r="O18" s="34" t="s">
        <v>21</v>
      </c>
      <c r="P18" s="50"/>
      <c r="Q18" s="51">
        <v>16</v>
      </c>
    </row>
    <row r="19" spans="1:17" ht="41.1" customHeight="1" x14ac:dyDescent="0.25">
      <c r="A19" s="44">
        <v>38853</v>
      </c>
      <c r="B19" s="44">
        <v>38853</v>
      </c>
      <c r="C19" s="34" t="s">
        <v>26</v>
      </c>
      <c r="D19" s="34" t="str">
        <f>VLOOKUP(C19,FIGURASCONVENIO4[],COLUMN(FIGURASCONVENIO4[Categoría]),0)</f>
        <v>Técnico.</v>
      </c>
      <c r="E19" s="34">
        <v>200</v>
      </c>
      <c r="F19" s="34" t="str">
        <f>VLOOKUP(Tabla97[[#This Row],[CLAVE MODALIDAD CONTRATO DE TRABAJO]],MODALIDADCONTRATO9[],2,FALSE)</f>
        <v>INDEFINIDO TIEMPO PARCIAL – ORDINARIO</v>
      </c>
      <c r="G19" s="45" t="s">
        <v>27</v>
      </c>
      <c r="H19" s="46">
        <v>0.86599999999999999</v>
      </c>
      <c r="I19" s="44" t="s">
        <v>24</v>
      </c>
      <c r="J19" s="48">
        <v>13698.16</v>
      </c>
      <c r="K19" s="48">
        <v>2246.58</v>
      </c>
      <c r="L19" s="49">
        <v>167.82877551020408</v>
      </c>
      <c r="M19" s="48">
        <v>698.45999999999992</v>
      </c>
      <c r="N1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16811.028775510204</v>
      </c>
      <c r="O19" s="34" t="s">
        <v>21</v>
      </c>
      <c r="P19" s="50" t="s">
        <v>30</v>
      </c>
      <c r="Q19" s="51">
        <v>17</v>
      </c>
    </row>
    <row r="20" spans="1:17" ht="41.1" customHeight="1" x14ac:dyDescent="0.25">
      <c r="A20" s="44">
        <v>38930</v>
      </c>
      <c r="B20" s="44">
        <v>38930</v>
      </c>
      <c r="C20" s="34" t="s">
        <v>26</v>
      </c>
      <c r="D20" s="34" t="str">
        <f>VLOOKUP(C20,FIGURASCONVENIO4[],COLUMN(FIGURASCONVENIO4[Categoría]),0)</f>
        <v>Técnico.</v>
      </c>
      <c r="E20" s="34">
        <v>189</v>
      </c>
      <c r="F20" s="34" t="str">
        <f>VLOOKUP(Tabla97[[#This Row],[CLAVE MODALIDAD CONTRATO DE TRABAJO]],MODALIDADCONTRATO9[],2,FALSE)</f>
        <v>INDEFINIDO    TIEMPO    COMPLETO    –    TRANSFORMACIÓN CONTRATO TEMPORAL.</v>
      </c>
      <c r="G20" s="45" t="s">
        <v>27</v>
      </c>
      <c r="H20" s="46">
        <v>1</v>
      </c>
      <c r="I20" s="44" t="s">
        <v>24</v>
      </c>
      <c r="J20" s="48">
        <v>15817.759999999998</v>
      </c>
      <c r="K20" s="48">
        <v>2594.1999999999998</v>
      </c>
      <c r="L20" s="49">
        <v>167.82877551020408</v>
      </c>
      <c r="M20" s="48">
        <v>465.5</v>
      </c>
      <c r="N20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19045.288775510202</v>
      </c>
      <c r="O20" s="34" t="s">
        <v>21</v>
      </c>
      <c r="P20" s="50"/>
      <c r="Q20" s="51">
        <v>18</v>
      </c>
    </row>
    <row r="21" spans="1:17" ht="41.1" customHeight="1" x14ac:dyDescent="0.25">
      <c r="A21" s="44">
        <v>39052</v>
      </c>
      <c r="B21" s="44">
        <v>39052</v>
      </c>
      <c r="C21" s="34" t="s">
        <v>26</v>
      </c>
      <c r="D21" s="34" t="str">
        <f>VLOOKUP(C21,FIGURASCONVENIO4[],COLUMN(FIGURASCONVENIO4[Categoría]),0)</f>
        <v>Técnico.</v>
      </c>
      <c r="E21" s="34">
        <v>189</v>
      </c>
      <c r="F21" s="34" t="str">
        <f>VLOOKUP(Tabla97[[#This Row],[CLAVE MODALIDAD CONTRATO DE TRABAJO]],MODALIDADCONTRATO9[],2,FALSE)</f>
        <v>INDEFINIDO    TIEMPO    COMPLETO    –    TRANSFORMACIÓN CONTRATO TEMPORAL.</v>
      </c>
      <c r="G21" s="45" t="s">
        <v>27</v>
      </c>
      <c r="H21" s="46">
        <v>0.5</v>
      </c>
      <c r="I21" s="44" t="s">
        <v>24</v>
      </c>
      <c r="J21" s="48">
        <f>564.92*14</f>
        <v>7908.8799999999992</v>
      </c>
      <c r="K21" s="48">
        <f>(51.98+40.68)*14</f>
        <v>1297.24</v>
      </c>
      <c r="L21" s="49">
        <f>1977.99+132.82</f>
        <v>2110.81</v>
      </c>
      <c r="M21" s="48">
        <v>232.82</v>
      </c>
      <c r="N21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11549.749999999998</v>
      </c>
      <c r="O21" s="34" t="s">
        <v>21</v>
      </c>
      <c r="P21" s="50" t="s">
        <v>35</v>
      </c>
      <c r="Q21" s="51">
        <v>19</v>
      </c>
    </row>
    <row r="22" spans="1:17" ht="41.1" customHeight="1" x14ac:dyDescent="0.25">
      <c r="A22" s="44">
        <v>39094</v>
      </c>
      <c r="B22" s="44">
        <v>39094</v>
      </c>
      <c r="C22" s="34" t="s">
        <v>26</v>
      </c>
      <c r="D22" s="34" t="str">
        <f>VLOOKUP(C22,FIGURASCONVENIO4[],COLUMN(FIGURASCONVENIO4[Categoría]),0)</f>
        <v>Técnico.</v>
      </c>
      <c r="E22" s="34">
        <v>189</v>
      </c>
      <c r="F22" s="34" t="str">
        <f>VLOOKUP(Tabla97[[#This Row],[CLAVE MODALIDAD CONTRATO DE TRABAJO]],MODALIDADCONTRATO9[],2,FALSE)</f>
        <v>INDEFINIDO    TIEMPO    COMPLETO    –    TRANSFORMACIÓN CONTRATO TEMPORAL.</v>
      </c>
      <c r="G22" s="45" t="s">
        <v>27</v>
      </c>
      <c r="H22" s="46">
        <v>1</v>
      </c>
      <c r="I22" s="44" t="s">
        <v>24</v>
      </c>
      <c r="J22" s="48">
        <v>15817.759999999998</v>
      </c>
      <c r="K22" s="48">
        <v>2594.1999999999998</v>
      </c>
      <c r="L22" s="49">
        <v>167.82877551020408</v>
      </c>
      <c r="M22" s="48">
        <v>465.5</v>
      </c>
      <c r="N22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19045.288775510202</v>
      </c>
      <c r="O22" s="34" t="s">
        <v>21</v>
      </c>
      <c r="P22" s="50"/>
      <c r="Q22" s="51">
        <v>20</v>
      </c>
    </row>
    <row r="23" spans="1:17" ht="41.1" customHeight="1" x14ac:dyDescent="0.25">
      <c r="A23" s="44">
        <v>39338</v>
      </c>
      <c r="B23" s="44">
        <v>39338</v>
      </c>
      <c r="C23" s="34" t="s">
        <v>36</v>
      </c>
      <c r="D23" s="34" t="str">
        <f>VLOOKUP(C23,FIGURASCONVENIO4[],COLUMN(FIGURASCONVENIO4[Categoría]),0)</f>
        <v>Técnico Superior nivel 1.</v>
      </c>
      <c r="E23" s="34">
        <v>189</v>
      </c>
      <c r="F23" s="34" t="str">
        <f>VLOOKUP(Tabla97[[#This Row],[CLAVE MODALIDAD CONTRATO DE TRABAJO]],MODALIDADCONTRATO9[],2,FALSE)</f>
        <v>INDEFINIDO    TIEMPO    COMPLETO    –    TRANSFORMACIÓN CONTRATO TEMPORAL.</v>
      </c>
      <c r="G23" s="45" t="s">
        <v>19</v>
      </c>
      <c r="H23" s="46">
        <v>0.66679999999999995</v>
      </c>
      <c r="I23" s="44" t="s">
        <v>24</v>
      </c>
      <c r="J23" s="48">
        <v>13050.94</v>
      </c>
      <c r="K23" s="48">
        <v>2140.3200000000002</v>
      </c>
      <c r="L23" s="49"/>
      <c r="M23" s="48">
        <v>357.14000000000004</v>
      </c>
      <c r="N2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15548.4</v>
      </c>
      <c r="O23" s="34" t="s">
        <v>21</v>
      </c>
      <c r="P23" s="50" t="s">
        <v>30</v>
      </c>
      <c r="Q23" s="51">
        <v>21</v>
      </c>
    </row>
    <row r="24" spans="1:17" ht="41.1" customHeight="1" x14ac:dyDescent="0.25">
      <c r="A24" s="44">
        <v>39455</v>
      </c>
      <c r="B24" s="44">
        <v>39455</v>
      </c>
      <c r="C24" s="34" t="s">
        <v>36</v>
      </c>
      <c r="D24" s="34" t="str">
        <f>VLOOKUP(C24,FIGURASCONVENIO4[],COLUMN(FIGURASCONVENIO4[Categoría]),0)</f>
        <v>Técnico Superior nivel 1.</v>
      </c>
      <c r="E24" s="34">
        <v>189</v>
      </c>
      <c r="F24" s="34" t="str">
        <f>VLOOKUP(Tabla97[[#This Row],[CLAVE MODALIDAD CONTRATO DE TRABAJO]],MODALIDADCONTRATO9[],2,FALSE)</f>
        <v>INDEFINIDO    TIEMPO    COMPLETO    –    TRANSFORMACIÓN CONTRATO TEMPORAL.</v>
      </c>
      <c r="G24" s="45" t="s">
        <v>19</v>
      </c>
      <c r="H24" s="46">
        <v>1</v>
      </c>
      <c r="I24" s="52" t="s">
        <v>24</v>
      </c>
      <c r="J24" s="48">
        <v>19572.419999999998</v>
      </c>
      <c r="K24" s="48">
        <v>3209.92</v>
      </c>
      <c r="L24" s="48">
        <v>1200</v>
      </c>
      <c r="M24" s="48">
        <v>1959.32</v>
      </c>
      <c r="N2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25941.659999999996</v>
      </c>
      <c r="O24" s="34" t="s">
        <v>21</v>
      </c>
      <c r="P24" s="50"/>
      <c r="Q24" s="51">
        <v>22</v>
      </c>
    </row>
    <row r="25" spans="1:17" ht="41.1" customHeight="1" x14ac:dyDescent="0.25">
      <c r="A25" s="44">
        <v>39515</v>
      </c>
      <c r="B25" s="44">
        <v>39515</v>
      </c>
      <c r="C25" s="34" t="s">
        <v>36</v>
      </c>
      <c r="D25" s="34" t="str">
        <f>VLOOKUP(C25,FIGURASCONVENIO4[],COLUMN(FIGURASCONVENIO4[Categoría]),0)</f>
        <v>Técnico Superior nivel 1.</v>
      </c>
      <c r="E25" s="34">
        <v>189</v>
      </c>
      <c r="F25" s="34" t="str">
        <f>VLOOKUP(Tabla97[[#This Row],[CLAVE MODALIDAD CONTRATO DE TRABAJO]],MODALIDADCONTRATO9[],2,FALSE)</f>
        <v>INDEFINIDO    TIEMPO    COMPLETO    –    TRANSFORMACIÓN CONTRATO TEMPORAL.</v>
      </c>
      <c r="G25" s="45" t="s">
        <v>19</v>
      </c>
      <c r="H25" s="46">
        <v>1</v>
      </c>
      <c r="I25" s="44" t="s">
        <v>24</v>
      </c>
      <c r="J25" s="48">
        <v>19572.419999999998</v>
      </c>
      <c r="K25" s="48">
        <v>3209.92</v>
      </c>
      <c r="L25" s="49">
        <f>1200+539</f>
        <v>1739</v>
      </c>
      <c r="M25" s="48">
        <v>2877.32</v>
      </c>
      <c r="N2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27398.659999999996</v>
      </c>
      <c r="O25" s="34" t="s">
        <v>21</v>
      </c>
      <c r="P25" s="50"/>
      <c r="Q25" s="51">
        <v>23</v>
      </c>
    </row>
    <row r="26" spans="1:17" ht="41.1" customHeight="1" x14ac:dyDescent="0.25">
      <c r="A26" s="44">
        <v>39545</v>
      </c>
      <c r="B26" s="44">
        <v>39545</v>
      </c>
      <c r="C26" s="34" t="s">
        <v>37</v>
      </c>
      <c r="D26" s="34" t="str">
        <f>VLOOKUP(C26,FIGURASCONVENIO4[],COLUMN(FIGURASCONVENIO4[Categoría]),0)</f>
        <v>Titulado nivel 2.</v>
      </c>
      <c r="E26" s="34">
        <v>189</v>
      </c>
      <c r="F26" s="34" t="str">
        <f>VLOOKUP(Tabla97[[#This Row],[CLAVE MODALIDAD CONTRATO DE TRABAJO]],MODALIDADCONTRATO9[],2,FALSE)</f>
        <v>INDEFINIDO    TIEMPO    COMPLETO    –    TRANSFORMACIÓN CONTRATO TEMPORAL.</v>
      </c>
      <c r="G26" s="45" t="s">
        <v>23</v>
      </c>
      <c r="H26" s="46">
        <v>0.86670000000000003</v>
      </c>
      <c r="I26" s="44" t="s">
        <v>24</v>
      </c>
      <c r="J26" s="48">
        <v>18417.419999999998</v>
      </c>
      <c r="K26" s="48">
        <v>3020.5</v>
      </c>
      <c r="L26" s="48">
        <v>1040.04</v>
      </c>
      <c r="M26" s="48">
        <v>1770.16</v>
      </c>
      <c r="N2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24248.12</v>
      </c>
      <c r="O26" s="34" t="s">
        <v>21</v>
      </c>
      <c r="P26" s="50" t="s">
        <v>30</v>
      </c>
      <c r="Q26" s="51">
        <v>24</v>
      </c>
    </row>
    <row r="27" spans="1:17" ht="41.1" customHeight="1" x14ac:dyDescent="0.25">
      <c r="A27" s="44">
        <v>39850</v>
      </c>
      <c r="B27" s="44">
        <v>39850</v>
      </c>
      <c r="C27" s="34" t="s">
        <v>29</v>
      </c>
      <c r="D27" s="34" t="str">
        <f>VLOOKUP(C27,FIGURASCONVENIO4[],COLUMN(FIGURASCONVENIO4[Categoría]),0)</f>
        <v>Técnico Auxiliar.</v>
      </c>
      <c r="E27" s="34">
        <v>100</v>
      </c>
      <c r="F27" s="34" t="str">
        <f>VLOOKUP(Tabla97[[#This Row],[CLAVE MODALIDAD CONTRATO DE TRABAJO]],MODALIDADCONTRATO9[],2,FALSE)</f>
        <v>INDEFINIDO TIEMPO COMPLETO – ORDINARIO</v>
      </c>
      <c r="G27" s="45" t="s">
        <v>19</v>
      </c>
      <c r="H27" s="46">
        <v>1</v>
      </c>
      <c r="I27" s="44" t="s">
        <v>24</v>
      </c>
      <c r="J27" s="48">
        <v>14859.039999999999</v>
      </c>
      <c r="K27" s="48">
        <v>2436.84</v>
      </c>
      <c r="L27" s="49">
        <v>167.82877551020408</v>
      </c>
      <c r="M27" s="48">
        <v>385.14000000000004</v>
      </c>
      <c r="N2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17848.8487755102</v>
      </c>
      <c r="O27" s="34" t="s">
        <v>21</v>
      </c>
      <c r="P27" s="50"/>
      <c r="Q27" s="51">
        <v>25</v>
      </c>
    </row>
    <row r="28" spans="1:17" ht="41.1" customHeight="1" x14ac:dyDescent="0.25">
      <c r="A28" s="44">
        <v>40000</v>
      </c>
      <c r="B28" s="44">
        <v>40000</v>
      </c>
      <c r="C28" s="34" t="s">
        <v>36</v>
      </c>
      <c r="D28" s="34" t="str">
        <f>VLOOKUP(C28,FIGURASCONVENIO4[],COLUMN(FIGURASCONVENIO4[Categoría]),0)</f>
        <v>Técnico Superior nivel 1.</v>
      </c>
      <c r="E28" s="34">
        <v>100</v>
      </c>
      <c r="F28" s="34" t="str">
        <f>VLOOKUP(Tabla97[[#This Row],[CLAVE MODALIDAD CONTRATO DE TRABAJO]],MODALIDADCONTRATO9[],2,FALSE)</f>
        <v>INDEFINIDO TIEMPO COMPLETO – ORDINARIO</v>
      </c>
      <c r="G28" s="45" t="s">
        <v>19</v>
      </c>
      <c r="H28" s="46">
        <v>1E-4</v>
      </c>
      <c r="I28" s="44" t="s">
        <v>24</v>
      </c>
      <c r="J28" s="48">
        <v>0</v>
      </c>
      <c r="K28" s="48">
        <v>0</v>
      </c>
      <c r="L28" s="48"/>
      <c r="M28" s="48">
        <v>0</v>
      </c>
      <c r="N2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8" s="34" t="s">
        <v>21</v>
      </c>
      <c r="P28" s="50" t="s">
        <v>30</v>
      </c>
      <c r="Q28" s="51">
        <v>26</v>
      </c>
    </row>
    <row r="29" spans="1:17" ht="41.1" customHeight="1" x14ac:dyDescent="0.25">
      <c r="A29" s="44">
        <v>40011</v>
      </c>
      <c r="B29" s="44">
        <v>40011</v>
      </c>
      <c r="C29" s="34" t="s">
        <v>36</v>
      </c>
      <c r="D29" s="34" t="str">
        <f>VLOOKUP(C29,FIGURASCONVENIO4[],COLUMN(FIGURASCONVENIO4[Categoría]),0)</f>
        <v>Técnico Superior nivel 1.</v>
      </c>
      <c r="E29" s="34">
        <v>100</v>
      </c>
      <c r="F29" s="34" t="str">
        <f>VLOOKUP(Tabla97[[#This Row],[CLAVE MODALIDAD CONTRATO DE TRABAJO]],MODALIDADCONTRATO9[],2,FALSE)</f>
        <v>INDEFINIDO TIEMPO COMPLETO – ORDINARIO</v>
      </c>
      <c r="G29" s="45" t="s">
        <v>19</v>
      </c>
      <c r="H29" s="46">
        <v>1</v>
      </c>
      <c r="I29" s="44" t="s">
        <v>24</v>
      </c>
      <c r="J29" s="48">
        <v>19572.419999999998</v>
      </c>
      <c r="K29" s="48">
        <v>3209.92</v>
      </c>
      <c r="L29" s="49">
        <v>167.82877551020408</v>
      </c>
      <c r="M29" s="48">
        <v>349.15999999999997</v>
      </c>
      <c r="N2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23299.328775510199</v>
      </c>
      <c r="O29" s="34" t="s">
        <v>21</v>
      </c>
      <c r="P29" s="50"/>
      <c r="Q29" s="51">
        <v>27</v>
      </c>
    </row>
    <row r="30" spans="1:17" ht="41.1" customHeight="1" x14ac:dyDescent="0.25">
      <c r="A30" s="44">
        <v>40066</v>
      </c>
      <c r="B30" s="44">
        <v>40066</v>
      </c>
      <c r="C30" s="34" t="s">
        <v>38</v>
      </c>
      <c r="D30" s="34" t="str">
        <f>VLOOKUP(C30,FIGURASCONVENIO4[],COLUMN(FIGURASCONVENIO4[Categoría]),0)</f>
        <v>Titulado nivel 2.</v>
      </c>
      <c r="E30" s="34">
        <v>189</v>
      </c>
      <c r="F30" s="34" t="str">
        <f>VLOOKUP(Tabla97[[#This Row],[CLAVE MODALIDAD CONTRATO DE TRABAJO]],MODALIDADCONTRATO9[],2,FALSE)</f>
        <v>INDEFINIDO    TIEMPO    COMPLETO    –    TRANSFORMACIÓN CONTRATO TEMPORAL.</v>
      </c>
      <c r="G30" s="45" t="s">
        <v>23</v>
      </c>
      <c r="H30" s="46">
        <v>1</v>
      </c>
      <c r="I30" s="44" t="s">
        <v>24</v>
      </c>
      <c r="J30" s="48">
        <f>1517.86*14</f>
        <v>21250.039999999997</v>
      </c>
      <c r="K30" s="48">
        <f>(139.64+109.29)*14</f>
        <v>3485.02</v>
      </c>
      <c r="L30" s="49"/>
      <c r="M30" s="49"/>
      <c r="N30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24735.059999999998</v>
      </c>
      <c r="O30" s="34" t="s">
        <v>21</v>
      </c>
      <c r="P30" s="50"/>
      <c r="Q30" s="51">
        <v>28</v>
      </c>
    </row>
    <row r="31" spans="1:17" ht="41.1" customHeight="1" x14ac:dyDescent="0.25">
      <c r="A31" s="44">
        <v>40185</v>
      </c>
      <c r="B31" s="44">
        <v>40185</v>
      </c>
      <c r="C31" s="34" t="s">
        <v>26</v>
      </c>
      <c r="D31" s="34" t="str">
        <f>VLOOKUP(C31,FIGURASCONVENIO4[],COLUMN(FIGURASCONVENIO4[Categoría]),0)</f>
        <v>Técnico.</v>
      </c>
      <c r="E31" s="34">
        <v>100</v>
      </c>
      <c r="F31" s="34" t="str">
        <f>VLOOKUP(Tabla97[[#This Row],[CLAVE MODALIDAD CONTRATO DE TRABAJO]],MODALIDADCONTRATO9[],2,FALSE)</f>
        <v>INDEFINIDO TIEMPO COMPLETO – ORDINARIO</v>
      </c>
      <c r="G31" s="45" t="s">
        <v>27</v>
      </c>
      <c r="H31" s="46">
        <v>1</v>
      </c>
      <c r="I31" s="44" t="s">
        <v>24</v>
      </c>
      <c r="J31" s="48">
        <v>15817.759999999998</v>
      </c>
      <c r="K31" s="48">
        <v>2594.1999999999998</v>
      </c>
      <c r="L31" s="49">
        <f>3514.4+265.65</f>
        <v>3780.05</v>
      </c>
      <c r="M31" s="48">
        <v>465.5</v>
      </c>
      <c r="N31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22657.51</v>
      </c>
      <c r="O31" s="34" t="s">
        <v>21</v>
      </c>
      <c r="P31" s="50"/>
      <c r="Q31" s="51">
        <v>29</v>
      </c>
    </row>
    <row r="32" spans="1:17" ht="41.1" customHeight="1" x14ac:dyDescent="0.25">
      <c r="A32" s="44">
        <v>40198</v>
      </c>
      <c r="B32" s="44">
        <v>40198</v>
      </c>
      <c r="C32" s="34" t="s">
        <v>26</v>
      </c>
      <c r="D32" s="34" t="str">
        <f>VLOOKUP(C32,FIGURASCONVENIO4[],COLUMN(FIGURASCONVENIO4[Categoría]),0)</f>
        <v>Técnico.</v>
      </c>
      <c r="E32" s="34">
        <v>189</v>
      </c>
      <c r="F32" s="34" t="str">
        <f>VLOOKUP(Tabla97[[#This Row],[CLAVE MODALIDAD CONTRATO DE TRABAJO]],MODALIDADCONTRATO9[],2,FALSE)</f>
        <v>INDEFINIDO    TIEMPO    COMPLETO    –    TRANSFORMACIÓN CONTRATO TEMPORAL.</v>
      </c>
      <c r="G32" s="45" t="s">
        <v>27</v>
      </c>
      <c r="H32" s="46">
        <v>1</v>
      </c>
      <c r="I32" s="52" t="s">
        <v>24</v>
      </c>
      <c r="J32" s="48">
        <v>15817.759999999998</v>
      </c>
      <c r="K32" s="48">
        <v>2594.1999999999998</v>
      </c>
      <c r="L32" s="49">
        <v>167.82877551020408</v>
      </c>
      <c r="M32" s="48">
        <v>465.5</v>
      </c>
      <c r="N32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19045.288775510202</v>
      </c>
      <c r="O32" s="34" t="s">
        <v>21</v>
      </c>
      <c r="P32" s="50"/>
      <c r="Q32" s="51">
        <v>30</v>
      </c>
    </row>
    <row r="33" spans="1:17" ht="41.1" customHeight="1" x14ac:dyDescent="0.25">
      <c r="A33" s="44">
        <v>40527</v>
      </c>
      <c r="B33" s="44">
        <v>40527</v>
      </c>
      <c r="C33" s="34" t="s">
        <v>26</v>
      </c>
      <c r="D33" s="34" t="str">
        <f>VLOOKUP(C33,FIGURASCONVENIO4[],COLUMN(FIGURASCONVENIO4[Categoría]),0)</f>
        <v>Técnico.</v>
      </c>
      <c r="E33" s="34">
        <v>189</v>
      </c>
      <c r="F33" s="34" t="str">
        <f>VLOOKUP(Tabla97[[#This Row],[CLAVE MODALIDAD CONTRATO DE TRABAJO]],MODALIDADCONTRATO9[],2,FALSE)</f>
        <v>INDEFINIDO    TIEMPO    COMPLETO    –    TRANSFORMACIÓN CONTRATO TEMPORAL.</v>
      </c>
      <c r="G33" s="45" t="s">
        <v>27</v>
      </c>
      <c r="H33" s="46">
        <v>1</v>
      </c>
      <c r="I33" s="44" t="s">
        <v>24</v>
      </c>
      <c r="J33" s="48">
        <v>7429.5199999999995</v>
      </c>
      <c r="K33" s="48">
        <v>1218.42</v>
      </c>
      <c r="L33" s="49">
        <v>167.82877551020408</v>
      </c>
      <c r="M33" s="50"/>
      <c r="N3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8815.7687755102033</v>
      </c>
      <c r="O33" s="34" t="s">
        <v>21</v>
      </c>
      <c r="P33" s="50"/>
      <c r="Q33" s="51">
        <v>31</v>
      </c>
    </row>
    <row r="34" spans="1:17" ht="41.1" customHeight="1" x14ac:dyDescent="0.25">
      <c r="A34" s="44">
        <v>40740</v>
      </c>
      <c r="B34" s="44">
        <v>40740</v>
      </c>
      <c r="C34" s="34" t="s">
        <v>29</v>
      </c>
      <c r="D34" s="34" t="str">
        <f>VLOOKUP(C34,FIGURASCONVENIO4[],COLUMN(FIGURASCONVENIO4[Categoría]),0)</f>
        <v>Técnico Auxiliar.</v>
      </c>
      <c r="E34" s="34">
        <v>189</v>
      </c>
      <c r="F34" s="34" t="str">
        <f>VLOOKUP(Tabla97[[#This Row],[CLAVE MODALIDAD CONTRATO DE TRABAJO]],MODALIDADCONTRATO9[],2,FALSE)</f>
        <v>INDEFINIDO    TIEMPO    COMPLETO    –    TRANSFORMACIÓN CONTRATO TEMPORAL.</v>
      </c>
      <c r="G34" s="45" t="s">
        <v>19</v>
      </c>
      <c r="H34" s="46">
        <v>1</v>
      </c>
      <c r="I34" s="44" t="s">
        <v>24</v>
      </c>
      <c r="J34" s="48">
        <v>14859.039999999999</v>
      </c>
      <c r="K34" s="48">
        <v>2436.84</v>
      </c>
      <c r="L34" s="49">
        <v>167.82877551020408</v>
      </c>
      <c r="M34" s="48"/>
      <c r="N3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17463.7087755102</v>
      </c>
      <c r="O34" s="34" t="s">
        <v>21</v>
      </c>
      <c r="P34" s="50"/>
      <c r="Q34" s="51">
        <v>32</v>
      </c>
    </row>
    <row r="35" spans="1:17" ht="41.1" customHeight="1" x14ac:dyDescent="0.25">
      <c r="A35" s="44">
        <v>40842</v>
      </c>
      <c r="B35" s="44">
        <v>40842</v>
      </c>
      <c r="C35" s="34" t="s">
        <v>26</v>
      </c>
      <c r="D35" s="34" t="str">
        <f>VLOOKUP(C35,FIGURASCONVENIO4[],COLUMN(FIGURASCONVENIO4[Categoría]),0)</f>
        <v>Técnico.</v>
      </c>
      <c r="E35" s="34">
        <v>189</v>
      </c>
      <c r="F35" s="34" t="str">
        <f>VLOOKUP(Tabla97[[#This Row],[CLAVE MODALIDAD CONTRATO DE TRABAJO]],MODALIDADCONTRATO9[],2,FALSE)</f>
        <v>INDEFINIDO    TIEMPO    COMPLETO    –    TRANSFORMACIÓN CONTRATO TEMPORAL.</v>
      </c>
      <c r="G35" s="45" t="s">
        <v>27</v>
      </c>
      <c r="H35" s="46">
        <v>1</v>
      </c>
      <c r="I35" s="44" t="s">
        <v>24</v>
      </c>
      <c r="J35" s="48">
        <f>1129.84*14</f>
        <v>15817.759999999998</v>
      </c>
      <c r="K35" s="48">
        <f>185.3*14</f>
        <v>2594.2000000000003</v>
      </c>
      <c r="L35" s="49">
        <v>167.82877551020408</v>
      </c>
      <c r="M35" s="48">
        <v>465.5</v>
      </c>
      <c r="N3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19045.288775510202</v>
      </c>
      <c r="O35" s="34" t="s">
        <v>21</v>
      </c>
      <c r="P35" s="50"/>
      <c r="Q35" s="51">
        <v>33</v>
      </c>
    </row>
    <row r="36" spans="1:17" ht="41.1" customHeight="1" x14ac:dyDescent="0.25">
      <c r="A36" s="44">
        <v>41548</v>
      </c>
      <c r="B36" s="44">
        <v>41548</v>
      </c>
      <c r="C36" s="34" t="s">
        <v>36</v>
      </c>
      <c r="D36" s="34" t="str">
        <f>VLOOKUP(C36,FIGURASCONVENIO4[],COLUMN(FIGURASCONVENIO4[Categoría]),0)</f>
        <v>Técnico Superior nivel 1.</v>
      </c>
      <c r="E36" s="34">
        <v>189</v>
      </c>
      <c r="F36" s="34" t="str">
        <f>VLOOKUP(Tabla97[[#This Row],[CLAVE MODALIDAD CONTRATO DE TRABAJO]],MODALIDADCONTRATO9[],2,FALSE)</f>
        <v>INDEFINIDO    TIEMPO    COMPLETO    –    TRANSFORMACIÓN CONTRATO TEMPORAL.</v>
      </c>
      <c r="G36" s="45" t="s">
        <v>19</v>
      </c>
      <c r="H36" s="46">
        <v>1</v>
      </c>
      <c r="I36" s="44" t="s">
        <v>24</v>
      </c>
      <c r="J36" s="48">
        <f>1398.03*14</f>
        <v>19572.419999999998</v>
      </c>
      <c r="K36" s="48">
        <f>(128.62+100.66)*14</f>
        <v>3209.92</v>
      </c>
      <c r="L36" s="49">
        <v>167.82877551020408</v>
      </c>
      <c r="M36" s="49"/>
      <c r="N3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22950.168775510199</v>
      </c>
      <c r="O36" s="34" t="s">
        <v>21</v>
      </c>
      <c r="P36" s="50"/>
      <c r="Q36" s="51">
        <v>34</v>
      </c>
    </row>
    <row r="37" spans="1:17" ht="41.1" customHeight="1" x14ac:dyDescent="0.25">
      <c r="A37" s="44">
        <v>41974</v>
      </c>
      <c r="B37" s="44">
        <v>41974</v>
      </c>
      <c r="C37" s="34" t="s">
        <v>39</v>
      </c>
      <c r="D37" s="34" t="str">
        <f>VLOOKUP(C37,FIGURASCONVENIO4[],COLUMN(FIGURASCONVENIO4[Categoría]),0)</f>
        <v>Técnico Auxiliar.</v>
      </c>
      <c r="E37" s="34">
        <v>189</v>
      </c>
      <c r="F37" s="34" t="str">
        <f>VLOOKUP(Tabla97[[#This Row],[CLAVE MODALIDAD CONTRATO DE TRABAJO]],MODALIDADCONTRATO9[],2,FALSE)</f>
        <v>INDEFINIDO    TIEMPO    COMPLETO    –    TRANSFORMACIÓN CONTRATO TEMPORAL.</v>
      </c>
      <c r="G37" s="45" t="s">
        <v>23</v>
      </c>
      <c r="H37" s="46">
        <v>1</v>
      </c>
      <c r="I37" s="44" t="s">
        <v>24</v>
      </c>
      <c r="J37" s="48">
        <v>14859.039999999999</v>
      </c>
      <c r="K37" s="48">
        <v>2436.84</v>
      </c>
      <c r="L37" s="49"/>
      <c r="M37" s="48">
        <v>1400</v>
      </c>
      <c r="N3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18695.879999999997</v>
      </c>
      <c r="O37" s="34" t="s">
        <v>21</v>
      </c>
      <c r="P37" s="50"/>
      <c r="Q37" s="51">
        <v>35</v>
      </c>
    </row>
    <row r="38" spans="1:17" ht="41.1" customHeight="1" x14ac:dyDescent="0.25">
      <c r="A38" s="44">
        <v>42412</v>
      </c>
      <c r="B38" s="44">
        <v>42412</v>
      </c>
      <c r="C38" s="34" t="s">
        <v>26</v>
      </c>
      <c r="D38" s="34" t="str">
        <f>VLOOKUP(C38,FIGURASCONVENIO4[],COLUMN(FIGURASCONVENIO4[Categoría]),0)</f>
        <v>Técnico.</v>
      </c>
      <c r="E38" s="34">
        <v>100</v>
      </c>
      <c r="F38" s="34" t="str">
        <f>VLOOKUP(Tabla97[[#This Row],[CLAVE MODALIDAD CONTRATO DE TRABAJO]],MODALIDADCONTRATO9[],2,FALSE)</f>
        <v>INDEFINIDO TIEMPO COMPLETO – ORDINARIO</v>
      </c>
      <c r="G38" s="45" t="s">
        <v>27</v>
      </c>
      <c r="H38" s="46">
        <v>1</v>
      </c>
      <c r="I38" s="52" t="s">
        <v>24</v>
      </c>
      <c r="J38" s="48">
        <v>15817.759999999998</v>
      </c>
      <c r="K38" s="48">
        <v>2594.1999999999998</v>
      </c>
      <c r="L38" s="49">
        <v>167.82877551020408</v>
      </c>
      <c r="M38" s="49"/>
      <c r="N3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18579.788775510202</v>
      </c>
      <c r="O38" s="34" t="s">
        <v>21</v>
      </c>
      <c r="P38" s="50"/>
      <c r="Q38" s="51">
        <v>36</v>
      </c>
    </row>
    <row r="39" spans="1:17" ht="41.1" customHeight="1" x14ac:dyDescent="0.25">
      <c r="A39" s="44">
        <v>42461</v>
      </c>
      <c r="B39" s="44">
        <v>42461</v>
      </c>
      <c r="C39" s="34" t="s">
        <v>26</v>
      </c>
      <c r="D39" s="34" t="str">
        <f>VLOOKUP(C39,FIGURASCONVENIO4[],COLUMN(FIGURASCONVENIO4[Categoría]),0)</f>
        <v>Técnico.</v>
      </c>
      <c r="E39" s="34">
        <v>100</v>
      </c>
      <c r="F39" s="34" t="str">
        <f>VLOOKUP(Tabla97[[#This Row],[CLAVE MODALIDAD CONTRATO DE TRABAJO]],MODALIDADCONTRATO9[],2,FALSE)</f>
        <v>INDEFINIDO TIEMPO COMPLETO – ORDINARIO</v>
      </c>
      <c r="G39" s="45" t="s">
        <v>27</v>
      </c>
      <c r="H39" s="46">
        <v>1</v>
      </c>
      <c r="I39" s="44" t="s">
        <v>24</v>
      </c>
      <c r="J39" s="48">
        <v>15817.759999999998</v>
      </c>
      <c r="K39" s="48">
        <v>2594.1999999999998</v>
      </c>
      <c r="L39" s="49">
        <f>3514.4+265.65</f>
        <v>3780.05</v>
      </c>
      <c r="M39" s="49"/>
      <c r="N3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22192.01</v>
      </c>
      <c r="O39" s="34" t="s">
        <v>21</v>
      </c>
      <c r="P39" s="50"/>
      <c r="Q39" s="51">
        <v>37</v>
      </c>
    </row>
    <row r="40" spans="1:17" ht="41.1" customHeight="1" x14ac:dyDescent="0.25">
      <c r="A40" s="44">
        <v>42736</v>
      </c>
      <c r="B40" s="44">
        <v>42736</v>
      </c>
      <c r="C40" s="34" t="s">
        <v>26</v>
      </c>
      <c r="D40" s="34" t="str">
        <f>VLOOKUP(C40,FIGURASCONVENIO4[],COLUMN(FIGURASCONVENIO4[Categoría]),0)</f>
        <v>Técnico.</v>
      </c>
      <c r="E40" s="34">
        <v>189</v>
      </c>
      <c r="F40" s="34" t="str">
        <f>VLOOKUP(Tabla97[[#This Row],[CLAVE MODALIDAD CONTRATO DE TRABAJO]],MODALIDADCONTRATO9[],2,FALSE)</f>
        <v>INDEFINIDO    TIEMPO    COMPLETO    –    TRANSFORMACIÓN CONTRATO TEMPORAL.</v>
      </c>
      <c r="G40" s="45" t="s">
        <v>27</v>
      </c>
      <c r="H40" s="46">
        <v>1</v>
      </c>
      <c r="I40" s="44" t="s">
        <v>24</v>
      </c>
      <c r="J40" s="48">
        <v>15817.759999999998</v>
      </c>
      <c r="K40" s="48">
        <v>2594.1999999999998</v>
      </c>
      <c r="L40" s="49">
        <v>167.82877551020408</v>
      </c>
      <c r="M40" s="48"/>
      <c r="N40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18579.788775510202</v>
      </c>
      <c r="O40" s="34" t="s">
        <v>21</v>
      </c>
      <c r="P40" s="50"/>
      <c r="Q40" s="51">
        <v>38</v>
      </c>
    </row>
    <row r="41" spans="1:17" ht="41.1" customHeight="1" x14ac:dyDescent="0.25">
      <c r="A41" s="44">
        <v>42849</v>
      </c>
      <c r="B41" s="44">
        <v>42849</v>
      </c>
      <c r="C41" s="34" t="s">
        <v>26</v>
      </c>
      <c r="D41" s="34" t="str">
        <f>VLOOKUP(C41,FIGURASCONVENIO4[],COLUMN(FIGURASCONVENIO4[Categoría]),0)</f>
        <v>Técnico.</v>
      </c>
      <c r="E41" s="34">
        <v>189</v>
      </c>
      <c r="F41" s="34" t="str">
        <f>VLOOKUP(Tabla97[[#This Row],[CLAVE MODALIDAD CONTRATO DE TRABAJO]],MODALIDADCONTRATO9[],2,FALSE)</f>
        <v>INDEFINIDO    TIEMPO    COMPLETO    –    TRANSFORMACIÓN CONTRATO TEMPORAL.</v>
      </c>
      <c r="G41" s="45" t="s">
        <v>27</v>
      </c>
      <c r="H41" s="46">
        <v>1</v>
      </c>
      <c r="I41" s="44" t="s">
        <v>24</v>
      </c>
      <c r="J41" s="48">
        <v>15817.759999999998</v>
      </c>
      <c r="K41" s="48">
        <v>2594.1999999999998</v>
      </c>
      <c r="L41" s="49">
        <f>3514.4+265.65</f>
        <v>3780.05</v>
      </c>
      <c r="M41" s="48"/>
      <c r="N41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22192.01</v>
      </c>
      <c r="O41" s="34" t="s">
        <v>21</v>
      </c>
      <c r="P41" s="50"/>
      <c r="Q41" s="51">
        <v>39</v>
      </c>
    </row>
    <row r="42" spans="1:17" ht="41.1" customHeight="1" x14ac:dyDescent="0.25">
      <c r="A42" s="44">
        <v>42948</v>
      </c>
      <c r="B42" s="44">
        <v>42948</v>
      </c>
      <c r="C42" s="34" t="s">
        <v>26</v>
      </c>
      <c r="D42" s="34" t="str">
        <f>VLOOKUP(C42,FIGURASCONVENIO4[],COLUMN(FIGURASCONVENIO4[Categoría]),0)</f>
        <v>Técnico.</v>
      </c>
      <c r="E42" s="34">
        <v>189</v>
      </c>
      <c r="F42" s="34" t="str">
        <f>VLOOKUP(Tabla97[[#This Row],[CLAVE MODALIDAD CONTRATO DE TRABAJO]],MODALIDADCONTRATO9[],2,FALSE)</f>
        <v>INDEFINIDO    TIEMPO    COMPLETO    –    TRANSFORMACIÓN CONTRATO TEMPORAL.</v>
      </c>
      <c r="G42" s="45" t="s">
        <v>27</v>
      </c>
      <c r="H42" s="46">
        <v>1</v>
      </c>
      <c r="I42" s="44" t="s">
        <v>24</v>
      </c>
      <c r="J42" s="48">
        <v>15817.759999999998</v>
      </c>
      <c r="K42" s="49">
        <v>2594.1999999999998</v>
      </c>
      <c r="L42" s="49">
        <v>167.82877551020408</v>
      </c>
      <c r="M42" s="48"/>
      <c r="N42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18579.788775510202</v>
      </c>
      <c r="O42" s="34" t="s">
        <v>21</v>
      </c>
      <c r="P42" s="50"/>
      <c r="Q42" s="51">
        <v>40</v>
      </c>
    </row>
    <row r="43" spans="1:17" ht="41.1" customHeight="1" x14ac:dyDescent="0.25">
      <c r="A43" s="44">
        <v>43120</v>
      </c>
      <c r="B43" s="44">
        <v>43120</v>
      </c>
      <c r="C43" s="34" t="s">
        <v>26</v>
      </c>
      <c r="D43" s="34" t="str">
        <f>VLOOKUP(C43,FIGURASCONVENIO4[],COLUMN(FIGURASCONVENIO4[Categoría]),0)</f>
        <v>Técnico.</v>
      </c>
      <c r="E43" s="34">
        <v>189</v>
      </c>
      <c r="F43" s="34" t="str">
        <f>VLOOKUP(Tabla97[[#This Row],[CLAVE MODALIDAD CONTRATO DE TRABAJO]],MODALIDADCONTRATO9[],2,FALSE)</f>
        <v>INDEFINIDO    TIEMPO    COMPLETO    –    TRANSFORMACIÓN CONTRATO TEMPORAL.</v>
      </c>
      <c r="G43" s="45" t="s">
        <v>27</v>
      </c>
      <c r="H43" s="46">
        <v>1</v>
      </c>
      <c r="I43" s="44" t="s">
        <v>24</v>
      </c>
      <c r="J43" s="48">
        <v>15817.759999999998</v>
      </c>
      <c r="K43" s="48">
        <v>2594.1999999999998</v>
      </c>
      <c r="L43" s="48">
        <f>1200+3514.4+265.65</f>
        <v>4980.0499999999993</v>
      </c>
      <c r="M43" s="48">
        <v>1423.68</v>
      </c>
      <c r="N4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24815.69</v>
      </c>
      <c r="O43" s="34" t="s">
        <v>21</v>
      </c>
      <c r="P43" s="50"/>
      <c r="Q43" s="51">
        <v>41</v>
      </c>
    </row>
    <row r="44" spans="1:17" ht="41.1" customHeight="1" x14ac:dyDescent="0.25">
      <c r="A44" s="44">
        <v>43924</v>
      </c>
      <c r="B44" s="44">
        <v>43924</v>
      </c>
      <c r="C44" s="34" t="s">
        <v>29</v>
      </c>
      <c r="D44" s="34" t="str">
        <f>VLOOKUP(C44,FIGURASCONVENIO4[],COLUMN(FIGURASCONVENIO4[Categoría]),0)</f>
        <v>Técnico Auxiliar.</v>
      </c>
      <c r="E44" s="34">
        <v>189</v>
      </c>
      <c r="F44" s="34" t="str">
        <f>VLOOKUP(Tabla97[[#This Row],[CLAVE MODALIDAD CONTRATO DE TRABAJO]],MODALIDADCONTRATO9[],2,FALSE)</f>
        <v>INDEFINIDO    TIEMPO    COMPLETO    –    TRANSFORMACIÓN CONTRATO TEMPORAL.</v>
      </c>
      <c r="G44" s="45" t="s">
        <v>19</v>
      </c>
      <c r="H44" s="46">
        <v>1</v>
      </c>
      <c r="I44" s="44" t="s">
        <v>24</v>
      </c>
      <c r="J44" s="48">
        <v>15209.04</v>
      </c>
      <c r="K44" s="48">
        <v>1366.96</v>
      </c>
      <c r="L44" s="49">
        <v>420</v>
      </c>
      <c r="M44" s="48"/>
      <c r="N4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16996</v>
      </c>
      <c r="O44" s="34" t="s">
        <v>21</v>
      </c>
      <c r="P44" s="50"/>
      <c r="Q44" s="51">
        <v>42</v>
      </c>
    </row>
    <row r="45" spans="1:17" ht="41.1" customHeight="1" x14ac:dyDescent="0.25">
      <c r="A45" s="44">
        <v>44166</v>
      </c>
      <c r="B45" s="44">
        <v>44166</v>
      </c>
      <c r="C45" s="34" t="s">
        <v>26</v>
      </c>
      <c r="D45" s="34" t="str">
        <f>VLOOKUP(C45,FIGURASCONVENIO4[],COLUMN(FIGURASCONVENIO4[Categoría]),0)</f>
        <v>Técnico.</v>
      </c>
      <c r="E45" s="34">
        <v>100</v>
      </c>
      <c r="F45" s="34" t="str">
        <f>VLOOKUP(Tabla97[[#This Row],[CLAVE MODALIDAD CONTRATO DE TRABAJO]],MODALIDADCONTRATO9[],2,FALSE)</f>
        <v>INDEFINIDO TIEMPO COMPLETO – ORDINARIO</v>
      </c>
      <c r="G45" s="45" t="s">
        <v>27</v>
      </c>
      <c r="H45" s="46">
        <v>1</v>
      </c>
      <c r="I45" s="44" t="s">
        <v>24</v>
      </c>
      <c r="J45" s="48">
        <f>1129.84*14</f>
        <v>15817.759999999998</v>
      </c>
      <c r="K45" s="48">
        <f>(103.95+81.35)*14</f>
        <v>2594.2000000000003</v>
      </c>
      <c r="L45" s="49">
        <v>167.82877551020408</v>
      </c>
      <c r="M45" s="48"/>
      <c r="N4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18579.788775510202</v>
      </c>
      <c r="O45" s="34" t="s">
        <v>21</v>
      </c>
      <c r="P45" s="50"/>
      <c r="Q45" s="51">
        <v>43</v>
      </c>
    </row>
    <row r="46" spans="1:17" ht="41.1" customHeight="1" x14ac:dyDescent="0.25">
      <c r="A46" s="44">
        <v>44207</v>
      </c>
      <c r="B46" s="44">
        <v>44207</v>
      </c>
      <c r="C46" s="34" t="s">
        <v>26</v>
      </c>
      <c r="D46" s="34" t="str">
        <f>VLOOKUP(C46,FIGURASCONVENIO4[],COLUMN(FIGURASCONVENIO4[Categoría]),0)</f>
        <v>Técnico.</v>
      </c>
      <c r="E46" s="34">
        <v>189</v>
      </c>
      <c r="F46" s="34" t="str">
        <f>VLOOKUP(Tabla97[[#This Row],[CLAVE MODALIDAD CONTRATO DE TRABAJO]],MODALIDADCONTRATO9[],2,FALSE)</f>
        <v>INDEFINIDO    TIEMPO    COMPLETO    –    TRANSFORMACIÓN CONTRATO TEMPORAL.</v>
      </c>
      <c r="G46" s="45" t="s">
        <v>27</v>
      </c>
      <c r="H46" s="46">
        <v>1</v>
      </c>
      <c r="I46" s="44" t="s">
        <v>24</v>
      </c>
      <c r="J46" s="48">
        <v>15817.759999999998</v>
      </c>
      <c r="K46" s="48">
        <v>1455.3</v>
      </c>
      <c r="L46" s="49">
        <v>167.82877551020408</v>
      </c>
      <c r="M46" s="48"/>
      <c r="N4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17440.888775510201</v>
      </c>
      <c r="O46" s="34" t="s">
        <v>21</v>
      </c>
      <c r="P46" s="50"/>
      <c r="Q46" s="51">
        <v>44</v>
      </c>
    </row>
    <row r="47" spans="1:17" ht="41.1" customHeight="1" x14ac:dyDescent="0.25">
      <c r="A47" s="44">
        <v>44230</v>
      </c>
      <c r="B47" s="44">
        <v>44230</v>
      </c>
      <c r="C47" s="34" t="s">
        <v>40</v>
      </c>
      <c r="D47" s="34" t="str">
        <f>VLOOKUP(C47,FIGURASCONVENIO4[],COLUMN(FIGURASCONVENIO4[Categoría]),0)</f>
        <v>Titulado nivel 2.</v>
      </c>
      <c r="E47" s="34">
        <v>289</v>
      </c>
      <c r="F47" s="34" t="str">
        <f>VLOOKUP(Tabla97[[#This Row],[CLAVE MODALIDAD CONTRATO DE TRABAJO]],MODALIDADCONTRATO9[],2,FALSE)</f>
        <v>INDEFINIDO     TIEMPO     PARCIAL     –     TRANSFORMACIÓN CONTRATO TEMPORAL.</v>
      </c>
      <c r="G47" s="45" t="s">
        <v>23</v>
      </c>
      <c r="H47" s="46">
        <v>0.52</v>
      </c>
      <c r="I47" s="44" t="s">
        <v>24</v>
      </c>
      <c r="J47" s="48">
        <v>11050.06</v>
      </c>
      <c r="K47" s="48">
        <v>1016.54</v>
      </c>
      <c r="L47" s="49"/>
      <c r="M47" s="48">
        <v>2797.56</v>
      </c>
      <c r="N4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14864.159999999998</v>
      </c>
      <c r="O47" s="34" t="s">
        <v>21</v>
      </c>
      <c r="P47" s="50"/>
      <c r="Q47" s="51">
        <v>45</v>
      </c>
    </row>
    <row r="48" spans="1:17" ht="41.1" customHeight="1" x14ac:dyDescent="0.25">
      <c r="A48" s="44">
        <v>45001</v>
      </c>
      <c r="B48" s="44">
        <v>45001</v>
      </c>
      <c r="C48" s="34" t="s">
        <v>36</v>
      </c>
      <c r="D48" s="34" t="str">
        <f>VLOOKUP(C48,FIGURASCONVENIO4[],COLUMN(FIGURASCONVENIO4[Categoría]),0)</f>
        <v>Técnico Superior nivel 1.</v>
      </c>
      <c r="E48" s="34">
        <v>189</v>
      </c>
      <c r="F48" s="34" t="str">
        <f>VLOOKUP(Tabla97[[#This Row],[CLAVE MODALIDAD CONTRATO DE TRABAJO]],MODALIDADCONTRATO9[],2,FALSE)</f>
        <v>INDEFINIDO    TIEMPO    COMPLETO    –    TRANSFORMACIÓN CONTRATO TEMPORAL.</v>
      </c>
      <c r="G48" s="45" t="s">
        <v>19</v>
      </c>
      <c r="H48" s="46">
        <v>1</v>
      </c>
      <c r="I48" s="44" t="s">
        <v>24</v>
      </c>
      <c r="J48" s="48">
        <v>19572.419999999998</v>
      </c>
      <c r="K48" s="49"/>
      <c r="L48" s="49">
        <v>167.82877551020408</v>
      </c>
      <c r="M48" s="49"/>
      <c r="N4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48" s="34" t="s">
        <v>21</v>
      </c>
      <c r="P48" s="50"/>
      <c r="Q48" s="51">
        <v>46</v>
      </c>
    </row>
    <row r="49" spans="1:17" ht="41.1" customHeight="1" x14ac:dyDescent="0.25">
      <c r="A49" s="44">
        <v>45159</v>
      </c>
      <c r="B49" s="44">
        <v>45159</v>
      </c>
      <c r="C49" s="34" t="s">
        <v>26</v>
      </c>
      <c r="D49" s="34" t="str">
        <f>VLOOKUP(C49,FIGURASCONVENIO4[],COLUMN(FIGURASCONVENIO4[Categoría]),0)</f>
        <v>Técnico.</v>
      </c>
      <c r="E49" s="34">
        <v>100</v>
      </c>
      <c r="F49" s="34" t="str">
        <f>VLOOKUP(Tabla97[[#This Row],[CLAVE MODALIDAD CONTRATO DE TRABAJO]],MODALIDADCONTRATO9[],2,FALSE)</f>
        <v>INDEFINIDO TIEMPO COMPLETO – ORDINARIO</v>
      </c>
      <c r="G49" s="45" t="s">
        <v>27</v>
      </c>
      <c r="H49" s="46">
        <v>1</v>
      </c>
      <c r="I49" s="44" t="s">
        <v>24</v>
      </c>
      <c r="J49" s="48">
        <v>15817.759999999998</v>
      </c>
      <c r="K49" s="48">
        <v>2594.1999999999998</v>
      </c>
      <c r="L49" s="49">
        <v>167.82877551020408</v>
      </c>
      <c r="M49" s="48">
        <v>465.5</v>
      </c>
      <c r="N4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19045.288775510202</v>
      </c>
      <c r="O49" s="34" t="s">
        <v>21</v>
      </c>
      <c r="P49" s="50"/>
      <c r="Q49" s="51">
        <v>47</v>
      </c>
    </row>
    <row r="50" spans="1:17" ht="41.1" customHeight="1" x14ac:dyDescent="0.25">
      <c r="A50" s="44">
        <v>45227</v>
      </c>
      <c r="B50" s="44">
        <v>45227</v>
      </c>
      <c r="C50" s="34" t="s">
        <v>36</v>
      </c>
      <c r="D50" s="34" t="str">
        <f>VLOOKUP(C50,FIGURASCONVENIO4[],COLUMN(FIGURASCONVENIO4[Categoría]),0)</f>
        <v>Técnico Superior nivel 1.</v>
      </c>
      <c r="E50" s="34">
        <v>510</v>
      </c>
      <c r="F50" s="34" t="str">
        <f>VLOOKUP(Tabla97[[#This Row],[CLAVE MODALIDAD CONTRATO DE TRABAJO]],MODALIDADCONTRATO9[],2,FALSE)</f>
        <v>DURACIÓN DETERMINADA TIEMPO PARCIAL – INTERINIDAD</v>
      </c>
      <c r="G50" s="45" t="s">
        <v>19</v>
      </c>
      <c r="H50" s="46">
        <v>0.3332</v>
      </c>
      <c r="I50" s="44" t="s">
        <v>41</v>
      </c>
      <c r="J50" s="48">
        <v>6521.48</v>
      </c>
      <c r="K50" s="49"/>
      <c r="L50" s="49">
        <v>404.25</v>
      </c>
      <c r="M50" s="49"/>
      <c r="N50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6925.73</v>
      </c>
      <c r="O50" s="34" t="s">
        <v>21</v>
      </c>
      <c r="P50" s="50" t="s">
        <v>149</v>
      </c>
      <c r="Q50" s="51">
        <v>48</v>
      </c>
    </row>
    <row r="51" spans="1:17" ht="41.1" customHeight="1" x14ac:dyDescent="0.25">
      <c r="A51" s="44">
        <v>45246</v>
      </c>
      <c r="B51" s="44">
        <v>45246</v>
      </c>
      <c r="C51" s="34" t="s">
        <v>36</v>
      </c>
      <c r="D51" s="34" t="str">
        <f>VLOOKUP(C51,FIGURASCONVENIO4[],COLUMN(FIGURASCONVENIO4[Categoría]),0)</f>
        <v>Técnico Superior nivel 1.</v>
      </c>
      <c r="E51" s="34">
        <v>510</v>
      </c>
      <c r="F51" s="34" t="str">
        <f>VLOOKUP(Tabla97[[#This Row],[CLAVE MODALIDAD CONTRATO DE TRABAJO]],MODALIDADCONTRATO9[],2,FALSE)</f>
        <v>DURACIÓN DETERMINADA TIEMPO PARCIAL – INTERINIDAD</v>
      </c>
      <c r="G51" s="45" t="s">
        <v>19</v>
      </c>
      <c r="H51" s="46">
        <v>0.99990000000000001</v>
      </c>
      <c r="I51" s="44" t="s">
        <v>41</v>
      </c>
      <c r="J51" s="48">
        <v>19572.419999999998</v>
      </c>
      <c r="K51" s="49"/>
      <c r="L51" s="49">
        <v>167.82877551020408</v>
      </c>
      <c r="M51" s="49"/>
      <c r="N51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51" s="34" t="s">
        <v>21</v>
      </c>
      <c r="P51" s="50" t="s">
        <v>150</v>
      </c>
      <c r="Q51" s="51">
        <v>49</v>
      </c>
    </row>
    <row r="52" spans="1:17" ht="41.1" customHeight="1" x14ac:dyDescent="0.25">
      <c r="A52" s="44">
        <v>45271</v>
      </c>
      <c r="B52" s="44">
        <v>45271</v>
      </c>
      <c r="C52" s="34" t="s">
        <v>40</v>
      </c>
      <c r="D52" s="34" t="str">
        <f>VLOOKUP(C52,FIGURASCONVENIO4[],COLUMN(FIGURASCONVENIO4[Categoría]),0)</f>
        <v>Titulado nivel 2.</v>
      </c>
      <c r="E52" s="34">
        <v>410</v>
      </c>
      <c r="F52" s="34" t="str">
        <f>VLOOKUP(Tabla97[[#This Row],[CLAVE MODALIDAD CONTRATO DE TRABAJO]],MODALIDADCONTRATO9[],2,FALSE)</f>
        <v>DURACIÓN      DETERMINADA      TIEMPO      COMPLETO      –
INTERINIDAD</v>
      </c>
      <c r="G52" s="45" t="s">
        <v>19</v>
      </c>
      <c r="H52" s="46">
        <v>1</v>
      </c>
      <c r="I52" s="44" t="s">
        <v>41</v>
      </c>
      <c r="J52" s="48">
        <v>21250.039999999997</v>
      </c>
      <c r="K52" s="49"/>
      <c r="L52" s="49">
        <v>167.82877551020408</v>
      </c>
      <c r="M52" s="49"/>
      <c r="N52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21417.8687755102</v>
      </c>
      <c r="O52" s="34" t="s">
        <v>21</v>
      </c>
      <c r="P52" s="50"/>
      <c r="Q52" s="51">
        <v>50</v>
      </c>
    </row>
    <row r="53" spans="1:17" ht="41.1" customHeight="1" x14ac:dyDescent="0.25">
      <c r="A53" s="44">
        <v>45353</v>
      </c>
      <c r="B53" s="44">
        <v>45353</v>
      </c>
      <c r="C53" s="34" t="s">
        <v>26</v>
      </c>
      <c r="D53" s="34" t="str">
        <f>VLOOKUP(C53,FIGURASCONVENIO4[],COLUMN(FIGURASCONVENIO4[Categoría]),0)</f>
        <v>Técnico.</v>
      </c>
      <c r="E53" s="51">
        <v>410</v>
      </c>
      <c r="F53" s="34" t="str">
        <f>VLOOKUP(Tabla97[[#This Row],[CLAVE MODALIDAD CONTRATO DE TRABAJO]],MODALIDADCONTRATO9[],2,FALSE)</f>
        <v>DURACIÓN      DETERMINADA      TIEMPO      COMPLETO      –
INTERINIDAD</v>
      </c>
      <c r="G53" s="45" t="s">
        <v>27</v>
      </c>
      <c r="H53" s="46">
        <v>1</v>
      </c>
      <c r="I53" s="44" t="s">
        <v>41</v>
      </c>
      <c r="J53" s="48">
        <v>16576</v>
      </c>
      <c r="K53" s="48"/>
      <c r="L53" s="49">
        <f>560+167.83</f>
        <v>727.83</v>
      </c>
      <c r="M53" s="48"/>
      <c r="N53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53" s="34" t="s">
        <v>21</v>
      </c>
      <c r="P53" s="50" t="s">
        <v>151</v>
      </c>
      <c r="Q53" s="51">
        <v>51</v>
      </c>
    </row>
    <row r="54" spans="1:17" ht="41.1" customHeight="1" x14ac:dyDescent="0.25">
      <c r="A54" s="44">
        <v>45400</v>
      </c>
      <c r="B54" s="44">
        <v>45400</v>
      </c>
      <c r="C54" s="34" t="s">
        <v>36</v>
      </c>
      <c r="D54" s="34" t="str">
        <f>VLOOKUP(C54,FIGURASCONVENIO4[],COLUMN(FIGURASCONVENIO4[Categoría]),0)</f>
        <v>Técnico Superior nivel 1.</v>
      </c>
      <c r="E54" s="34">
        <v>410</v>
      </c>
      <c r="F54" s="34" t="str">
        <f>VLOOKUP(Tabla97[[#This Row],[CLAVE MODALIDAD CONTRATO DE TRABAJO]],MODALIDADCONTRATO9[],2,FALSE)</f>
        <v>DURACIÓN      DETERMINADA      TIEMPO      COMPLETO      –
INTERINIDAD</v>
      </c>
      <c r="G54" s="45" t="s">
        <v>19</v>
      </c>
      <c r="H54" s="46">
        <v>1</v>
      </c>
      <c r="I54" s="44" t="s">
        <v>41</v>
      </c>
      <c r="J54" s="48">
        <v>19572.419999999998</v>
      </c>
      <c r="K54" s="48"/>
      <c r="L54" s="49">
        <v>167.82877551020408</v>
      </c>
      <c r="M54" s="48"/>
      <c r="N54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54" s="34" t="s">
        <v>21</v>
      </c>
      <c r="P54" s="50" t="s">
        <v>152</v>
      </c>
      <c r="Q54" s="51">
        <v>52</v>
      </c>
    </row>
    <row r="55" spans="1:17" ht="41.1" customHeight="1" x14ac:dyDescent="0.25">
      <c r="A55" s="44">
        <v>45444</v>
      </c>
      <c r="B55" s="44">
        <v>45444</v>
      </c>
      <c r="C55" s="34" t="s">
        <v>29</v>
      </c>
      <c r="D55" s="34" t="str">
        <f>VLOOKUP(C55,FIGURASCONVENIO4[],COLUMN(FIGURASCONVENIO4[Categoría]),0)</f>
        <v>Técnico Auxiliar.</v>
      </c>
      <c r="E55" s="51">
        <v>410</v>
      </c>
      <c r="F55" s="34" t="str">
        <f>VLOOKUP(Tabla97[[#This Row],[CLAVE MODALIDAD CONTRATO DE TRABAJO]],MODALIDADCONTRATO9[],2,FALSE)</f>
        <v>DURACIÓN      DETERMINADA      TIEMPO      COMPLETO      –
INTERINIDAD</v>
      </c>
      <c r="G55" s="45" t="s">
        <v>19</v>
      </c>
      <c r="H55" s="46">
        <v>1</v>
      </c>
      <c r="I55" s="44" t="s">
        <v>41</v>
      </c>
      <c r="J55" s="48">
        <f>1184*14</f>
        <v>16576</v>
      </c>
      <c r="K55" s="48"/>
      <c r="L55" s="48">
        <f>(15*14)+167.83</f>
        <v>377.83000000000004</v>
      </c>
      <c r="M55" s="48"/>
      <c r="N55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16953.830000000002</v>
      </c>
      <c r="O55" s="34" t="s">
        <v>21</v>
      </c>
      <c r="P55" s="65" t="s">
        <v>153</v>
      </c>
      <c r="Q55" s="51">
        <v>53</v>
      </c>
    </row>
    <row r="56" spans="1:17" ht="41.1" customHeight="1" x14ac:dyDescent="0.25">
      <c r="A56" s="44">
        <v>45447</v>
      </c>
      <c r="B56" s="44">
        <v>45447</v>
      </c>
      <c r="C56" s="34" t="s">
        <v>26</v>
      </c>
      <c r="D56" s="34" t="str">
        <f>VLOOKUP(C56,FIGURASCONVENIO4[],COLUMN(FIGURASCONVENIO4[Categoría]),0)</f>
        <v>Técnico.</v>
      </c>
      <c r="E56" s="34">
        <v>510</v>
      </c>
      <c r="F56" s="34" t="str">
        <f>VLOOKUP(Tabla97[[#This Row],[CLAVE MODALIDAD CONTRATO DE TRABAJO]],MODALIDADCONTRATO9[],2,FALSE)</f>
        <v>DURACIÓN DETERMINADA TIEMPO PARCIAL – INTERINIDAD</v>
      </c>
      <c r="G56" s="45" t="s">
        <v>27</v>
      </c>
      <c r="H56" s="46">
        <v>0.6</v>
      </c>
      <c r="I56" s="44" t="s">
        <v>41</v>
      </c>
      <c r="J56" s="48">
        <v>9945.6</v>
      </c>
      <c r="K56" s="48"/>
      <c r="L56" s="48">
        <f>336+167.83</f>
        <v>503.83000000000004</v>
      </c>
      <c r="M56" s="48"/>
      <c r="N56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10449.43</v>
      </c>
      <c r="O56" s="34" t="s">
        <v>21</v>
      </c>
      <c r="P56" s="50" t="s">
        <v>154</v>
      </c>
      <c r="Q56" s="51">
        <v>54</v>
      </c>
    </row>
    <row r="57" spans="1:17" ht="41.1" customHeight="1" x14ac:dyDescent="0.25">
      <c r="A57" s="44">
        <v>45524</v>
      </c>
      <c r="B57" s="44">
        <v>45524</v>
      </c>
      <c r="C57" s="34" t="s">
        <v>26</v>
      </c>
      <c r="D57" s="34" t="str">
        <f>VLOOKUP(C57,FIGURASCONVENIO4[],COLUMN(FIGURASCONVENIO4[Categoría]),0)</f>
        <v>Técnico.</v>
      </c>
      <c r="E57" s="51">
        <v>402</v>
      </c>
      <c r="F57" s="34" t="str">
        <f>VLOOKUP(Tabla97[[#This Row],[CLAVE MODALIDAD CONTRATO DE TRABAJO]],MODALIDADCONTRATO9[],2,FALSE)</f>
        <v>DURACIÓN  DETERMINADA  TIEMPO  COMPLETO  –  EVENTUAL POR CIRCUNSTANCIAS DE LA PRODUCCIÓN</v>
      </c>
      <c r="G57" s="45" t="s">
        <v>27</v>
      </c>
      <c r="H57" s="46">
        <v>1</v>
      </c>
      <c r="I57" s="44" t="s">
        <v>41</v>
      </c>
      <c r="J57" s="48">
        <v>16576</v>
      </c>
      <c r="K57" s="49"/>
      <c r="L57" s="49">
        <f>560+167.83</f>
        <v>727.83</v>
      </c>
      <c r="M57" s="48"/>
      <c r="N57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57" s="34" t="s">
        <v>21</v>
      </c>
      <c r="P57" s="65" t="s">
        <v>155</v>
      </c>
      <c r="Q57" s="51">
        <v>55</v>
      </c>
    </row>
    <row r="58" spans="1:17" ht="41.1" customHeight="1" x14ac:dyDescent="0.25">
      <c r="A58" s="44">
        <v>45627</v>
      </c>
      <c r="B58" s="44">
        <v>45627</v>
      </c>
      <c r="C58" s="34" t="s">
        <v>26</v>
      </c>
      <c r="D58" s="34" t="str">
        <f>VLOOKUP(C58,FIGURASCONVENIO4[],COLUMN(FIGURASCONVENIO4[Categoría]),0)</f>
        <v>Técnico.</v>
      </c>
      <c r="E58" s="51">
        <v>402</v>
      </c>
      <c r="F58" s="34" t="str">
        <f>VLOOKUP(Tabla97[[#This Row],[CLAVE MODALIDAD CONTRATO DE TRABAJO]],MODALIDADCONTRATO9[],2,FALSE)</f>
        <v>DURACIÓN  DETERMINADA  TIEMPO  COMPLETO  –  EVENTUAL POR CIRCUNSTANCIAS DE LA PRODUCCIÓN</v>
      </c>
      <c r="G58" s="45" t="s">
        <v>27</v>
      </c>
      <c r="H58" s="46">
        <v>1</v>
      </c>
      <c r="I58" s="44">
        <v>45991</v>
      </c>
      <c r="J58" s="48">
        <v>16576</v>
      </c>
      <c r="K58" s="48"/>
      <c r="L58" s="49">
        <f>560+167.83</f>
        <v>727.83</v>
      </c>
      <c r="M58" s="48"/>
      <c r="N58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58" s="34" t="s">
        <v>21</v>
      </c>
      <c r="P58" s="65"/>
      <c r="Q58" s="51">
        <v>56</v>
      </c>
    </row>
    <row r="59" spans="1:17" ht="41.1" customHeight="1" x14ac:dyDescent="0.25">
      <c r="A59" s="44">
        <v>45696</v>
      </c>
      <c r="B59" s="44">
        <v>45696</v>
      </c>
      <c r="C59" s="34" t="s">
        <v>29</v>
      </c>
      <c r="D59" s="34" t="str">
        <f>VLOOKUP(C59,FIGURASCONVENIO4[],COLUMN(FIGURASCONVENIO4[Categoría]),0)</f>
        <v>Técnico Auxiliar.</v>
      </c>
      <c r="E59" s="34">
        <v>402</v>
      </c>
      <c r="F59" s="34" t="str">
        <f>VLOOKUP(Tabla97[[#This Row],[CLAVE MODALIDAD CONTRATO DE TRABAJO]],MODALIDADCONTRATO9[],2,FALSE)</f>
        <v>DURACIÓN  DETERMINADA  TIEMPO  COMPLETO  –  EVENTUAL POR CIRCUNSTANCIAS DE LA PRODUCCIÓN</v>
      </c>
      <c r="G59" s="45" t="s">
        <v>19</v>
      </c>
      <c r="H59" s="46">
        <v>1</v>
      </c>
      <c r="I59" s="44">
        <v>45991</v>
      </c>
      <c r="J59" s="48">
        <v>16576</v>
      </c>
      <c r="K59" s="48"/>
      <c r="L59" s="48">
        <f>210+167.83</f>
        <v>377.83000000000004</v>
      </c>
      <c r="M59" s="48"/>
      <c r="N59" s="48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16953.830000000002</v>
      </c>
      <c r="O59" s="34" t="s">
        <v>21</v>
      </c>
      <c r="P59" s="65"/>
      <c r="Q59" s="51">
        <v>57</v>
      </c>
    </row>
    <row r="60" spans="1:17" s="56" customFormat="1" ht="41.1" customHeight="1" x14ac:dyDescent="0.2">
      <c r="A60" s="69">
        <v>45703</v>
      </c>
      <c r="B60" s="53">
        <v>45703</v>
      </c>
      <c r="C60" s="33" t="s">
        <v>26</v>
      </c>
      <c r="D60" s="33" t="str">
        <f>VLOOKUP(C60,FIGURASCONVENIO4[],COLUMN(FIGURASCONVENIO4[Categoría]),0)</f>
        <v>Técnico.</v>
      </c>
      <c r="E60" s="33">
        <v>510</v>
      </c>
      <c r="F60" s="33" t="str">
        <f>VLOOKUP(Tabla97[[#This Row],[CLAVE MODALIDAD CONTRATO DE TRABAJO]],MODALIDADCONTRATO9[],2,FALSE)</f>
        <v>DURACIÓN DETERMINADA TIEMPO PARCIAL – INTERINIDAD</v>
      </c>
      <c r="G60" s="45" t="s">
        <v>19</v>
      </c>
      <c r="H60" s="70">
        <v>0.5</v>
      </c>
      <c r="I60" s="53" t="s">
        <v>41</v>
      </c>
      <c r="J60" s="48">
        <v>8288</v>
      </c>
      <c r="K60" s="48"/>
      <c r="L60" s="48">
        <f>280+1538.44+132.82</f>
        <v>1951.26</v>
      </c>
      <c r="M60" s="48"/>
      <c r="N60" s="5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10239.26</v>
      </c>
      <c r="O60" s="34" t="s">
        <v>21</v>
      </c>
      <c r="P60" s="50" t="s">
        <v>156</v>
      </c>
      <c r="Q60" s="51">
        <v>58</v>
      </c>
    </row>
    <row r="61" spans="1:17" s="56" customFormat="1" ht="41.1" customHeight="1" x14ac:dyDescent="0.2">
      <c r="A61" s="57">
        <v>45717</v>
      </c>
      <c r="B61" s="58">
        <v>45717</v>
      </c>
      <c r="C61" s="7" t="s">
        <v>34</v>
      </c>
      <c r="D61" s="7" t="str">
        <f>VLOOKUP(C61,FIGURASCONVENIO4[],COLUMN(FIGURASCONVENIO4[Categoría]),0)</f>
        <v>Técnico.</v>
      </c>
      <c r="E61" s="7">
        <v>402</v>
      </c>
      <c r="F61" s="7" t="str">
        <f>VLOOKUP(Tabla97[[#This Row],[CLAVE MODALIDAD CONTRATO DE TRABAJO]],MODALIDADCONTRATO9[],2,FALSE)</f>
        <v>DURACIÓN  DETERMINADA  TIEMPO  COMPLETO  –  EVENTUAL POR CIRCUNSTANCIAS DE LA PRODUCCIÓN</v>
      </c>
      <c r="G61" s="45" t="s">
        <v>19</v>
      </c>
      <c r="H61" s="59">
        <v>1</v>
      </c>
      <c r="I61" s="58">
        <v>45991</v>
      </c>
      <c r="J61" s="48">
        <v>16576</v>
      </c>
      <c r="K61" s="48"/>
      <c r="L61" s="48">
        <f>560+167.83</f>
        <v>727.83</v>
      </c>
      <c r="M61" s="48"/>
      <c r="N61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61" s="34" t="s">
        <v>21</v>
      </c>
      <c r="P61" s="66"/>
      <c r="Q61" s="51">
        <v>59</v>
      </c>
    </row>
    <row r="62" spans="1:17" s="56" customFormat="1" ht="41.1" customHeight="1" x14ac:dyDescent="0.2">
      <c r="A62" s="57">
        <v>45721</v>
      </c>
      <c r="B62" s="58">
        <v>45721</v>
      </c>
      <c r="C62" s="7" t="s">
        <v>36</v>
      </c>
      <c r="D62" s="7" t="str">
        <f>VLOOKUP(C62,FIGURASCONVENIO4[],COLUMN(FIGURASCONVENIO4[Categoría]),0)</f>
        <v>Técnico Superior nivel 1.</v>
      </c>
      <c r="E62" s="7">
        <v>510</v>
      </c>
      <c r="F62" s="7" t="str">
        <f>VLOOKUP(Tabla97[[#This Row],[CLAVE MODALIDAD CONTRATO DE TRABAJO]],MODALIDADCONTRATO9[],2,FALSE)</f>
        <v>DURACIÓN DETERMINADA TIEMPO PARCIAL – INTERINIDAD</v>
      </c>
      <c r="G62" s="45" t="s">
        <v>19</v>
      </c>
      <c r="H62" s="59">
        <v>0.66679999999999995</v>
      </c>
      <c r="I62" s="58" t="s">
        <v>41</v>
      </c>
      <c r="J62" s="48">
        <v>13050.94</v>
      </c>
      <c r="K62" s="48"/>
      <c r="L62" s="49">
        <v>167.82877551020408</v>
      </c>
      <c r="M62" s="48"/>
      <c r="N62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13218.768775510205</v>
      </c>
      <c r="O62" s="34" t="s">
        <v>21</v>
      </c>
      <c r="P62" s="50" t="s">
        <v>157</v>
      </c>
      <c r="Q62" s="51">
        <v>60</v>
      </c>
    </row>
    <row r="63" spans="1:17" s="56" customFormat="1" ht="41.1" customHeight="1" x14ac:dyDescent="0.2">
      <c r="A63" s="57">
        <v>45753</v>
      </c>
      <c r="B63" s="58">
        <v>45753</v>
      </c>
      <c r="C63" s="7" t="s">
        <v>26</v>
      </c>
      <c r="D63" s="7" t="str">
        <f>VLOOKUP(C63,FIGURASCONVENIO4[],COLUMN(FIGURASCONVENIO4[Categoría]),0)</f>
        <v>Técnico.</v>
      </c>
      <c r="E63" s="7">
        <v>402</v>
      </c>
      <c r="F63" s="7" t="str">
        <f>VLOOKUP(Tabla97[[#This Row],[CLAVE MODALIDAD CONTRATO DE TRABAJO]],MODALIDADCONTRATO9[],2,FALSE)</f>
        <v>DURACIÓN  DETERMINADA  TIEMPO  COMPLETO  –  EVENTUAL POR CIRCUNSTANCIAS DE LA PRODUCCIÓN</v>
      </c>
      <c r="G63" s="45" t="s">
        <v>19</v>
      </c>
      <c r="H63" s="59">
        <v>1</v>
      </c>
      <c r="I63" s="62">
        <v>45991</v>
      </c>
      <c r="J63" s="48">
        <v>16576</v>
      </c>
      <c r="K63" s="49"/>
      <c r="L63" s="49">
        <f>560+167.83</f>
        <v>727.83</v>
      </c>
      <c r="M63" s="48"/>
      <c r="N63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63" s="34" t="s">
        <v>21</v>
      </c>
      <c r="P63" s="66"/>
      <c r="Q63" s="51">
        <v>61</v>
      </c>
    </row>
    <row r="64" spans="1:17" s="56" customFormat="1" ht="41.1" customHeight="1" x14ac:dyDescent="0.2">
      <c r="A64" s="57">
        <v>45769</v>
      </c>
      <c r="B64" s="58">
        <v>45769</v>
      </c>
      <c r="C64" s="7" t="s">
        <v>43</v>
      </c>
      <c r="D64" s="7" t="str">
        <f>VLOOKUP(C64,FIGURASCONVENIO4[],COLUMN(FIGURASCONVENIO4[Categoría]),0)</f>
        <v>Titulado nivel 2.</v>
      </c>
      <c r="E64" s="7">
        <v>100</v>
      </c>
      <c r="F64" s="7" t="str">
        <f>VLOOKUP(Tabla97[[#This Row],[CLAVE MODALIDAD CONTRATO DE TRABAJO]],MODALIDADCONTRATO9[],2,FALSE)</f>
        <v>INDEFINIDO TIEMPO COMPLETO – ORDINARIO</v>
      </c>
      <c r="G64" s="45" t="s">
        <v>23</v>
      </c>
      <c r="H64" s="59">
        <v>1</v>
      </c>
      <c r="I64" s="58" t="s">
        <v>24</v>
      </c>
      <c r="J64" s="48">
        <v>27960.659999999996</v>
      </c>
      <c r="K64" s="48"/>
      <c r="L64" s="49"/>
      <c r="M64" s="48"/>
      <c r="N64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27960.659999999996</v>
      </c>
      <c r="O64" s="34" t="s">
        <v>21</v>
      </c>
      <c r="P64" s="66"/>
      <c r="Q64" s="51">
        <v>62</v>
      </c>
    </row>
    <row r="65" spans="1:17" s="56" customFormat="1" ht="41.1" customHeight="1" x14ac:dyDescent="0.2">
      <c r="A65" s="57">
        <v>45799</v>
      </c>
      <c r="B65" s="58">
        <v>45799</v>
      </c>
      <c r="C65" s="7" t="s">
        <v>36</v>
      </c>
      <c r="D65" s="7" t="str">
        <f>VLOOKUP(C65,FIGURASCONVENIO4[],COLUMN(FIGURASCONVENIO4[Categoría]),0)</f>
        <v>Técnico Superior nivel 1.</v>
      </c>
      <c r="E65" s="72">
        <v>410</v>
      </c>
      <c r="F65" s="7" t="str">
        <f>VLOOKUP(Tabla97[[#This Row],[CLAVE MODALIDAD CONTRATO DE TRABAJO]],MODALIDADCONTRATO9[],2,FALSE)</f>
        <v>DURACIÓN      DETERMINADA      TIEMPO      COMPLETO      –
INTERINIDAD</v>
      </c>
      <c r="G65" s="45" t="s">
        <v>19</v>
      </c>
      <c r="H65" s="59">
        <v>1</v>
      </c>
      <c r="I65" s="58" t="s">
        <v>41</v>
      </c>
      <c r="J65" s="48">
        <v>19572.419999999998</v>
      </c>
      <c r="K65" s="48"/>
      <c r="L65" s="49">
        <v>167.82877551020408</v>
      </c>
      <c r="M65" s="48"/>
      <c r="N65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65" s="34" t="s">
        <v>21</v>
      </c>
      <c r="P65" s="50" t="s">
        <v>158</v>
      </c>
      <c r="Q65" s="51">
        <v>63</v>
      </c>
    </row>
    <row r="66" spans="1:17" s="56" customFormat="1" ht="41.1" customHeight="1" x14ac:dyDescent="0.2">
      <c r="A66" s="57">
        <v>45809</v>
      </c>
      <c r="B66" s="58">
        <v>45809</v>
      </c>
      <c r="C66" s="7" t="s">
        <v>26</v>
      </c>
      <c r="D66" s="7" t="str">
        <f>VLOOKUP(C66,FIGURASCONVENIO4[],COLUMN(FIGURASCONVENIO4[Categoría]),0)</f>
        <v>Técnico.</v>
      </c>
      <c r="E66" s="7">
        <v>402</v>
      </c>
      <c r="F66" s="7" t="str">
        <f>VLOOKUP(Tabla97[[#This Row],[CLAVE MODALIDAD CONTRATO DE TRABAJO]],MODALIDADCONTRATO9[],2,FALSE)</f>
        <v>DURACIÓN  DETERMINADA  TIEMPO  COMPLETO  –  EVENTUAL POR CIRCUNSTANCIAS DE LA PRODUCCIÓN</v>
      </c>
      <c r="G66" s="45" t="s">
        <v>19</v>
      </c>
      <c r="H66" s="59">
        <v>1</v>
      </c>
      <c r="I66" s="58">
        <v>45915</v>
      </c>
      <c r="J66" s="48">
        <v>16576</v>
      </c>
      <c r="K66" s="48"/>
      <c r="L66" s="49">
        <f>560+3514.4+265.65</f>
        <v>4340.05</v>
      </c>
      <c r="M66" s="48"/>
      <c r="N66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20916.05</v>
      </c>
      <c r="O66" s="34" t="s">
        <v>21</v>
      </c>
      <c r="P66" s="65" t="s">
        <v>155</v>
      </c>
      <c r="Q66" s="51">
        <v>64</v>
      </c>
    </row>
    <row r="67" spans="1:17" s="56" customFormat="1" ht="41.1" customHeight="1" x14ac:dyDescent="0.2">
      <c r="A67" s="57">
        <v>45809</v>
      </c>
      <c r="B67" s="58">
        <v>45809</v>
      </c>
      <c r="C67" s="7" t="s">
        <v>26</v>
      </c>
      <c r="D67" s="7" t="str">
        <f>VLOOKUP(C67,FIGURASCONVENIO4[],COLUMN(FIGURASCONVENIO4[Categoría]),0)</f>
        <v>Técnico.</v>
      </c>
      <c r="E67" s="7">
        <v>402</v>
      </c>
      <c r="F67" s="7" t="str">
        <f>VLOOKUP(Tabla97[[#This Row],[CLAVE MODALIDAD CONTRATO DE TRABAJO]],MODALIDADCONTRATO9[],2,FALSE)</f>
        <v>DURACIÓN  DETERMINADA  TIEMPO  COMPLETO  –  EVENTUAL POR CIRCUNSTANCIAS DE LA PRODUCCIÓN</v>
      </c>
      <c r="G67" s="45" t="s">
        <v>19</v>
      </c>
      <c r="H67" s="59">
        <v>1</v>
      </c>
      <c r="I67" s="58">
        <v>45930</v>
      </c>
      <c r="J67" s="48">
        <v>16576</v>
      </c>
      <c r="K67" s="48"/>
      <c r="L67" s="49">
        <f>560+167.83</f>
        <v>727.83</v>
      </c>
      <c r="M67" s="48"/>
      <c r="N67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67" s="34" t="s">
        <v>21</v>
      </c>
      <c r="P67" s="65" t="s">
        <v>155</v>
      </c>
      <c r="Q67" s="51">
        <v>65</v>
      </c>
    </row>
    <row r="68" spans="1:17" s="56" customFormat="1" ht="41.1" customHeight="1" x14ac:dyDescent="0.2">
      <c r="A68" s="57">
        <v>45811</v>
      </c>
      <c r="B68" s="58">
        <v>45811</v>
      </c>
      <c r="C68" s="7" t="s">
        <v>26</v>
      </c>
      <c r="D68" s="7" t="str">
        <f>VLOOKUP(C68,FIGURASCONVENIO4[],COLUMN(FIGURASCONVENIO4[Categoría]),0)</f>
        <v>Técnico.</v>
      </c>
      <c r="E68" s="7">
        <v>410</v>
      </c>
      <c r="F68" s="7" t="str">
        <f>VLOOKUP(Tabla97[[#This Row],[CLAVE MODALIDAD CONTRATO DE TRABAJO]],MODALIDADCONTRATO9[],2,FALSE)</f>
        <v>DURACIÓN      DETERMINADA      TIEMPO      COMPLETO      –
INTERINIDAD</v>
      </c>
      <c r="G68" s="45" t="s">
        <v>19</v>
      </c>
      <c r="H68" s="59">
        <v>1</v>
      </c>
      <c r="I68" s="58" t="s">
        <v>41</v>
      </c>
      <c r="J68" s="48">
        <v>16576</v>
      </c>
      <c r="K68" s="48"/>
      <c r="L68" s="49">
        <f>560+167.83</f>
        <v>727.83</v>
      </c>
      <c r="M68" s="48"/>
      <c r="N68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68" s="34" t="s">
        <v>21</v>
      </c>
      <c r="P68" s="50" t="s">
        <v>159</v>
      </c>
      <c r="Q68" s="51">
        <v>66</v>
      </c>
    </row>
    <row r="69" spans="1:17" s="56" customFormat="1" ht="41.1" customHeight="1" x14ac:dyDescent="0.2">
      <c r="A69" s="57">
        <v>45813</v>
      </c>
      <c r="B69" s="58">
        <v>45813</v>
      </c>
      <c r="C69" s="7" t="s">
        <v>36</v>
      </c>
      <c r="D69" s="7" t="str">
        <f>VLOOKUP(C69,FIGURASCONVENIO4[],COLUMN(FIGURASCONVENIO4[Categoría]),0)</f>
        <v>Técnico Superior nivel 1.</v>
      </c>
      <c r="E69" s="72">
        <v>402</v>
      </c>
      <c r="F69" s="7" t="str">
        <f>VLOOKUP(Tabla97[[#This Row],[CLAVE MODALIDAD CONTRATO DE TRABAJO]],MODALIDADCONTRATO9[],2,FALSE)</f>
        <v>DURACIÓN  DETERMINADA  TIEMPO  COMPLETO  –  EVENTUAL POR CIRCUNSTANCIAS DE LA PRODUCCIÓN</v>
      </c>
      <c r="G69" s="45" t="s">
        <v>19</v>
      </c>
      <c r="H69" s="59">
        <v>1</v>
      </c>
      <c r="I69" s="58">
        <v>45900</v>
      </c>
      <c r="J69" s="48">
        <f>1398.03*14</f>
        <v>19572.419999999998</v>
      </c>
      <c r="K69" s="48"/>
      <c r="L69" s="49">
        <v>167.82877551020408</v>
      </c>
      <c r="M69" s="48"/>
      <c r="N69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69" s="34" t="s">
        <v>21</v>
      </c>
      <c r="P69" s="65" t="s">
        <v>155</v>
      </c>
      <c r="Q69" s="51">
        <v>67</v>
      </c>
    </row>
    <row r="70" spans="1:17" s="56" customFormat="1" ht="41.1" customHeight="1" x14ac:dyDescent="0.2">
      <c r="A70" s="57">
        <v>45828</v>
      </c>
      <c r="B70" s="58">
        <v>45828</v>
      </c>
      <c r="C70" s="7" t="s">
        <v>29</v>
      </c>
      <c r="D70" s="7" t="str">
        <f>VLOOKUP(C70,FIGURASCONVENIO4[],COLUMN(FIGURASCONVENIO4[Categoría]),0)</f>
        <v>Técnico Auxiliar.</v>
      </c>
      <c r="E70" s="7">
        <v>410</v>
      </c>
      <c r="F70" s="7" t="str">
        <f>VLOOKUP(Tabla97[[#This Row],[CLAVE MODALIDAD CONTRATO DE TRABAJO]],MODALIDADCONTRATO9[],2,FALSE)</f>
        <v>DURACIÓN      DETERMINADA      TIEMPO      COMPLETO      –
INTERINIDAD</v>
      </c>
      <c r="G70" s="45" t="s">
        <v>19</v>
      </c>
      <c r="H70" s="59">
        <v>1</v>
      </c>
      <c r="I70" s="58" t="s">
        <v>41</v>
      </c>
      <c r="J70" s="48">
        <f>1184*14</f>
        <v>16576</v>
      </c>
      <c r="K70" s="48"/>
      <c r="L70" s="48">
        <f>210+167.83</f>
        <v>377.83000000000004</v>
      </c>
      <c r="M70" s="48"/>
      <c r="N70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16953.830000000002</v>
      </c>
      <c r="O70" s="34" t="s">
        <v>21</v>
      </c>
      <c r="P70" s="65" t="s">
        <v>160</v>
      </c>
      <c r="Q70" s="51">
        <v>68</v>
      </c>
    </row>
    <row r="71" spans="1:17" s="56" customFormat="1" ht="41.1" customHeight="1" x14ac:dyDescent="0.2">
      <c r="A71" s="57">
        <v>45839</v>
      </c>
      <c r="B71" s="58">
        <v>45839</v>
      </c>
      <c r="C71" s="7" t="s">
        <v>26</v>
      </c>
      <c r="D71" s="7" t="str">
        <f>VLOOKUP(C71,FIGURASCONVENIO4[],COLUMN(FIGURASCONVENIO4[Categoría]),0)</f>
        <v>Técnico.</v>
      </c>
      <c r="E71" s="7">
        <v>402</v>
      </c>
      <c r="F71" s="7" t="str">
        <f>VLOOKUP(Tabla97[[#This Row],[CLAVE MODALIDAD CONTRATO DE TRABAJO]],MODALIDADCONTRATO9[],2,FALSE)</f>
        <v>DURACIÓN  DETERMINADA  TIEMPO  COMPLETO  –  EVENTUAL POR CIRCUNSTANCIAS DE LA PRODUCCIÓN</v>
      </c>
      <c r="G71" s="45" t="s">
        <v>19</v>
      </c>
      <c r="H71" s="59">
        <v>1</v>
      </c>
      <c r="I71" s="58">
        <v>45930</v>
      </c>
      <c r="J71" s="48">
        <v>16576</v>
      </c>
      <c r="K71" s="48"/>
      <c r="L71" s="49">
        <f>560+167.83</f>
        <v>727.83</v>
      </c>
      <c r="M71" s="48"/>
      <c r="N71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71" s="34" t="s">
        <v>21</v>
      </c>
      <c r="P71" s="65" t="s">
        <v>155</v>
      </c>
      <c r="Q71" s="51">
        <v>69</v>
      </c>
    </row>
    <row r="72" spans="1:17" s="56" customFormat="1" ht="41.1" customHeight="1" x14ac:dyDescent="0.2">
      <c r="A72" s="57">
        <v>45841</v>
      </c>
      <c r="B72" s="58">
        <v>45841</v>
      </c>
      <c r="C72" s="7" t="s">
        <v>36</v>
      </c>
      <c r="D72" s="7" t="str">
        <f>VLOOKUP(C72,FIGURASCONVENIO4[],COLUMN(FIGURASCONVENIO4[Categoría]),0)</f>
        <v>Técnico Superior nivel 1.</v>
      </c>
      <c r="E72" s="7">
        <v>402</v>
      </c>
      <c r="F72" s="7" t="str">
        <f>VLOOKUP(Tabla97[[#This Row],[CLAVE MODALIDAD CONTRATO DE TRABAJO]],MODALIDADCONTRATO9[],2,FALSE)</f>
        <v>DURACIÓN  DETERMINADA  TIEMPO  COMPLETO  –  EVENTUAL POR CIRCUNSTANCIAS DE LA PRODUCCIÓN</v>
      </c>
      <c r="G72" s="45" t="s">
        <v>19</v>
      </c>
      <c r="H72" s="59">
        <v>1</v>
      </c>
      <c r="I72" s="58">
        <v>45991</v>
      </c>
      <c r="J72" s="48">
        <v>19572.419999999998</v>
      </c>
      <c r="K72" s="49"/>
      <c r="L72" s="49">
        <v>167.82877551020408</v>
      </c>
      <c r="M72" s="49"/>
      <c r="N72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19740.248775510201</v>
      </c>
      <c r="O72" s="34" t="s">
        <v>21</v>
      </c>
      <c r="P72" s="66"/>
      <c r="Q72" s="51">
        <v>70</v>
      </c>
    </row>
    <row r="73" spans="1:17" s="56" customFormat="1" ht="41.1" customHeight="1" x14ac:dyDescent="0.2">
      <c r="A73" s="57">
        <v>45841</v>
      </c>
      <c r="B73" s="58">
        <v>45841</v>
      </c>
      <c r="C73" s="7" t="s">
        <v>29</v>
      </c>
      <c r="D73" s="7" t="str">
        <f>VLOOKUP(C73,FIGURASCONVENIO4[],COLUMN(FIGURASCONVENIO4[Categoría]),0)</f>
        <v>Técnico Auxiliar.</v>
      </c>
      <c r="E73" s="7">
        <v>402</v>
      </c>
      <c r="F73" s="7" t="str">
        <f>VLOOKUP(Tabla97[[#This Row],[CLAVE MODALIDAD CONTRATO DE TRABAJO]],MODALIDADCONTRATO9[],2,FALSE)</f>
        <v>DURACIÓN  DETERMINADA  TIEMPO  COMPLETO  –  EVENTUAL POR CIRCUNSTANCIAS DE LA PRODUCCIÓN</v>
      </c>
      <c r="G73" s="45" t="s">
        <v>19</v>
      </c>
      <c r="H73" s="59">
        <v>1</v>
      </c>
      <c r="I73" s="58">
        <v>45930</v>
      </c>
      <c r="J73" s="48">
        <v>16576</v>
      </c>
      <c r="K73" s="48"/>
      <c r="L73" s="48">
        <f>210+167.83</f>
        <v>377.83000000000004</v>
      </c>
      <c r="M73" s="48"/>
      <c r="N73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16953.830000000002</v>
      </c>
      <c r="O73" s="34" t="s">
        <v>21</v>
      </c>
      <c r="P73" s="65" t="s">
        <v>155</v>
      </c>
      <c r="Q73" s="51">
        <v>71</v>
      </c>
    </row>
    <row r="74" spans="1:17" s="56" customFormat="1" ht="41.1" customHeight="1" x14ac:dyDescent="0.2">
      <c r="A74" s="57">
        <v>45870</v>
      </c>
      <c r="B74" s="58">
        <v>45870</v>
      </c>
      <c r="C74" s="7" t="s">
        <v>29</v>
      </c>
      <c r="D74" s="7" t="str">
        <f>VLOOKUP(C74,FIGURASCONVENIO4[],COLUMN(FIGURASCONVENIO4[Categoría]),0)</f>
        <v>Técnico Auxiliar.</v>
      </c>
      <c r="E74" s="7">
        <v>402</v>
      </c>
      <c r="F74" s="7" t="str">
        <f>VLOOKUP(Tabla97[[#This Row],[CLAVE MODALIDAD CONTRATO DE TRABAJO]],MODALIDADCONTRATO9[],2,FALSE)</f>
        <v>DURACIÓN  DETERMINADA  TIEMPO  COMPLETO  –  EVENTUAL POR CIRCUNSTANCIAS DE LA PRODUCCIÓN</v>
      </c>
      <c r="G74" s="45" t="s">
        <v>19</v>
      </c>
      <c r="H74" s="59">
        <v>1</v>
      </c>
      <c r="I74" s="62">
        <v>45930</v>
      </c>
      <c r="J74" s="48">
        <v>16576</v>
      </c>
      <c r="K74" s="48"/>
      <c r="L74" s="48">
        <f>210+167.83</f>
        <v>377.83000000000004</v>
      </c>
      <c r="M74" s="48"/>
      <c r="N74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16953.830000000002</v>
      </c>
      <c r="O74" s="34" t="s">
        <v>21</v>
      </c>
      <c r="P74" s="65" t="s">
        <v>155</v>
      </c>
      <c r="Q74" s="51">
        <v>72</v>
      </c>
    </row>
    <row r="75" spans="1:17" s="56" customFormat="1" ht="41.1" customHeight="1" x14ac:dyDescent="0.2">
      <c r="A75" s="57">
        <v>45809</v>
      </c>
      <c r="B75" s="58">
        <v>45809</v>
      </c>
      <c r="C75" s="7" t="s">
        <v>26</v>
      </c>
      <c r="D75" s="7" t="str">
        <f>VLOOKUP(C75,FIGURASCONVENIO4[],COLUMN(FIGURASCONVENIO4[Categoría]),0)</f>
        <v>Técnico.</v>
      </c>
      <c r="E75" s="7">
        <v>402</v>
      </c>
      <c r="F75" s="7" t="str">
        <f>VLOOKUP(Tabla97[[#This Row],[CLAVE MODALIDAD CONTRATO DE TRABAJO]],MODALIDADCONTRATO9[],2,FALSE)</f>
        <v>DURACIÓN  DETERMINADA  TIEMPO  COMPLETO  –  EVENTUAL POR CIRCUNSTANCIAS DE LA PRODUCCIÓN</v>
      </c>
      <c r="G75" s="45" t="s">
        <v>19</v>
      </c>
      <c r="H75" s="59">
        <v>1</v>
      </c>
      <c r="I75" s="62">
        <v>45930</v>
      </c>
      <c r="J75" s="48">
        <v>16576</v>
      </c>
      <c r="K75" s="48"/>
      <c r="L75" s="49">
        <f>560+167.83</f>
        <v>727.83</v>
      </c>
      <c r="M75" s="48"/>
      <c r="N75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17303.830000000002</v>
      </c>
      <c r="O75" s="34" t="s">
        <v>21</v>
      </c>
      <c r="P75" s="65" t="s">
        <v>155</v>
      </c>
      <c r="Q75" s="51">
        <v>73</v>
      </c>
    </row>
    <row r="76" spans="1:17" s="56" customFormat="1" ht="41.1" customHeight="1" x14ac:dyDescent="0.2">
      <c r="A76" s="57"/>
      <c r="B76" s="58"/>
      <c r="C76" s="7" t="s">
        <v>44</v>
      </c>
      <c r="D76" s="7" t="str">
        <f>VLOOKUP(C76,FIGURASCONVENIO4[],COLUMN(FIGURASCONVENIO4[Categoría]),0)</f>
        <v xml:space="preserve"> </v>
      </c>
      <c r="E76" s="7" t="s">
        <v>44</v>
      </c>
      <c r="F76" s="7" t="str">
        <f>VLOOKUP(Tabla97[[#This Row],[CLAVE MODALIDAD CONTRATO DE TRABAJO]],MODALIDADCONTRATO9[],2,FALSE)</f>
        <v xml:space="preserve"> </v>
      </c>
      <c r="G76" s="45"/>
      <c r="H76" s="59"/>
      <c r="I76" s="58"/>
      <c r="J76" s="60"/>
      <c r="K76" s="60"/>
      <c r="L76" s="60"/>
      <c r="M76" s="60"/>
      <c r="N76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76" s="34" t="s">
        <v>21</v>
      </c>
      <c r="P76" s="61"/>
      <c r="Q76" s="55"/>
    </row>
    <row r="77" spans="1:17" s="56" customFormat="1" ht="41.1" customHeight="1" x14ac:dyDescent="0.2">
      <c r="A77" s="57"/>
      <c r="B77" s="58"/>
      <c r="C77" s="7" t="s">
        <v>44</v>
      </c>
      <c r="D77" s="7" t="str">
        <f>VLOOKUP(C77,FIGURASCONVENIO4[],COLUMN(FIGURASCONVENIO4[Categoría]),0)</f>
        <v xml:space="preserve"> </v>
      </c>
      <c r="E77" s="7" t="s">
        <v>44</v>
      </c>
      <c r="F77" s="7" t="str">
        <f>VLOOKUP(Tabla97[[#This Row],[CLAVE MODALIDAD CONTRATO DE TRABAJO]],MODALIDADCONTRATO9[],2,FALSE)</f>
        <v xml:space="preserve"> </v>
      </c>
      <c r="G77" s="45"/>
      <c r="H77" s="59"/>
      <c r="I77" s="58"/>
      <c r="J77" s="60"/>
      <c r="K77" s="60"/>
      <c r="L77" s="60"/>
      <c r="M77" s="60"/>
      <c r="N77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77" s="34" t="s">
        <v>21</v>
      </c>
      <c r="P77" s="61"/>
      <c r="Q77" s="55"/>
    </row>
    <row r="78" spans="1:17" s="56" customFormat="1" ht="41.1" customHeight="1" x14ac:dyDescent="0.2">
      <c r="A78" s="57"/>
      <c r="B78" s="58"/>
      <c r="C78" s="7" t="s">
        <v>44</v>
      </c>
      <c r="D78" s="7" t="str">
        <f>VLOOKUP(C78,FIGURASCONVENIO4[],COLUMN(FIGURASCONVENIO4[Categoría]),0)</f>
        <v xml:space="preserve"> </v>
      </c>
      <c r="E78" s="7" t="s">
        <v>44</v>
      </c>
      <c r="F78" s="7" t="str">
        <f>VLOOKUP(Tabla97[[#This Row],[CLAVE MODALIDAD CONTRATO DE TRABAJO]],MODALIDADCONTRATO9[],2,FALSE)</f>
        <v xml:space="preserve"> </v>
      </c>
      <c r="G78" s="45"/>
      <c r="H78" s="59"/>
      <c r="I78" s="58"/>
      <c r="J78" s="60"/>
      <c r="K78" s="60"/>
      <c r="L78" s="60"/>
      <c r="M78" s="60"/>
      <c r="N78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78" s="34" t="s">
        <v>21</v>
      </c>
      <c r="P78" s="61"/>
      <c r="Q78" s="55"/>
    </row>
    <row r="79" spans="1:17" s="56" customFormat="1" ht="41.1" customHeight="1" x14ac:dyDescent="0.2">
      <c r="A79" s="57"/>
      <c r="B79" s="58"/>
      <c r="C79" s="7" t="s">
        <v>44</v>
      </c>
      <c r="D79" s="7" t="str">
        <f>VLOOKUP(C79,FIGURASCONVENIO4[],COLUMN(FIGURASCONVENIO4[Categoría]),0)</f>
        <v xml:space="preserve"> </v>
      </c>
      <c r="E79" s="7" t="s">
        <v>44</v>
      </c>
      <c r="F79" s="7" t="str">
        <f>VLOOKUP(Tabla97[[#This Row],[CLAVE MODALIDAD CONTRATO DE TRABAJO]],MODALIDADCONTRATO9[],2,FALSE)</f>
        <v xml:space="preserve"> </v>
      </c>
      <c r="G79" s="45"/>
      <c r="H79" s="59"/>
      <c r="I79" s="58"/>
      <c r="J79" s="60"/>
      <c r="K79" s="60"/>
      <c r="L79" s="60"/>
      <c r="M79" s="63"/>
      <c r="N79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79" s="34" t="s">
        <v>21</v>
      </c>
      <c r="P79" s="61"/>
      <c r="Q79" s="55"/>
    </row>
    <row r="80" spans="1:17" s="56" customFormat="1" ht="41.1" customHeight="1" x14ac:dyDescent="0.2">
      <c r="A80" s="57"/>
      <c r="B80" s="58"/>
      <c r="C80" s="7" t="s">
        <v>44</v>
      </c>
      <c r="D80" s="7" t="str">
        <f>VLOOKUP(C80,FIGURASCONVENIO4[],COLUMN(FIGURASCONVENIO4[Categoría]),0)</f>
        <v xml:space="preserve"> </v>
      </c>
      <c r="E80" s="7" t="s">
        <v>44</v>
      </c>
      <c r="F80" s="7" t="str">
        <f>VLOOKUP(Tabla97[[#This Row],[CLAVE MODALIDAD CONTRATO DE TRABAJO]],MODALIDADCONTRATO9[],2,FALSE)</f>
        <v xml:space="preserve"> </v>
      </c>
      <c r="G80" s="45"/>
      <c r="H80" s="59"/>
      <c r="I80" s="62"/>
      <c r="J80" s="60"/>
      <c r="K80" s="60"/>
      <c r="L80" s="60"/>
      <c r="M80" s="60"/>
      <c r="N80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0" s="34" t="s">
        <v>21</v>
      </c>
      <c r="P80" s="61"/>
      <c r="Q80" s="55"/>
    </row>
    <row r="81" spans="1:17" s="56" customFormat="1" ht="41.1" customHeight="1" x14ac:dyDescent="0.2">
      <c r="A81" s="57"/>
      <c r="B81" s="58"/>
      <c r="C81" s="7" t="s">
        <v>44</v>
      </c>
      <c r="D81" s="7" t="str">
        <f>VLOOKUP(C81,FIGURASCONVENIO4[],COLUMN(FIGURASCONVENIO4[Categoría]),0)</f>
        <v xml:space="preserve"> </v>
      </c>
      <c r="E81" s="7" t="s">
        <v>44</v>
      </c>
      <c r="F81" s="7" t="str">
        <f>VLOOKUP(Tabla97[[#This Row],[CLAVE MODALIDAD CONTRATO DE TRABAJO]],MODALIDADCONTRATO9[],2,FALSE)</f>
        <v xml:space="preserve"> </v>
      </c>
      <c r="G81" s="45"/>
      <c r="H81" s="59"/>
      <c r="I81" s="58"/>
      <c r="J81" s="60"/>
      <c r="K81" s="60"/>
      <c r="L81" s="60"/>
      <c r="M81" s="60"/>
      <c r="N81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1" s="34" t="s">
        <v>21</v>
      </c>
      <c r="P81" s="61"/>
      <c r="Q81" s="55"/>
    </row>
    <row r="82" spans="1:17" s="56" customFormat="1" ht="41.1" customHeight="1" x14ac:dyDescent="0.2">
      <c r="A82" s="57"/>
      <c r="B82" s="58"/>
      <c r="C82" s="7" t="s">
        <v>44</v>
      </c>
      <c r="D82" s="7" t="str">
        <f>VLOOKUP(C82,FIGURASCONVENIO4[],COLUMN(FIGURASCONVENIO4[Categoría]),0)</f>
        <v xml:space="preserve"> </v>
      </c>
      <c r="E82" s="7" t="s">
        <v>44</v>
      </c>
      <c r="F82" s="7" t="str">
        <f>VLOOKUP(Tabla97[[#This Row],[CLAVE MODALIDAD CONTRATO DE TRABAJO]],MODALIDADCONTRATO9[],2,FALSE)</f>
        <v xml:space="preserve"> </v>
      </c>
      <c r="G82" s="45"/>
      <c r="H82" s="59"/>
      <c r="I82" s="58"/>
      <c r="J82" s="60"/>
      <c r="K82" s="60"/>
      <c r="L82" s="60"/>
      <c r="M82" s="60"/>
      <c r="N82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2" s="34" t="s">
        <v>21</v>
      </c>
      <c r="P82" s="61"/>
      <c r="Q82" s="55"/>
    </row>
    <row r="83" spans="1:17" s="56" customFormat="1" ht="41.1" customHeight="1" x14ac:dyDescent="0.2">
      <c r="A83" s="57"/>
      <c r="B83" s="58"/>
      <c r="C83" s="7" t="s">
        <v>44</v>
      </c>
      <c r="D83" s="7" t="str">
        <f>VLOOKUP(C83,FIGURASCONVENIO4[],COLUMN(FIGURASCONVENIO4[Categoría]),0)</f>
        <v xml:space="preserve"> </v>
      </c>
      <c r="E83" s="7" t="s">
        <v>44</v>
      </c>
      <c r="F83" s="7" t="str">
        <f>VLOOKUP(Tabla97[[#This Row],[CLAVE MODALIDAD CONTRATO DE TRABAJO]],MODALIDADCONTRATO9[],2,FALSE)</f>
        <v xml:space="preserve"> </v>
      </c>
      <c r="G83" s="45"/>
      <c r="H83" s="59"/>
      <c r="I83" s="58"/>
      <c r="J83" s="60"/>
      <c r="K83" s="60"/>
      <c r="L83" s="60"/>
      <c r="M83" s="60"/>
      <c r="N83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3" s="34" t="s">
        <v>21</v>
      </c>
      <c r="P83" s="61"/>
      <c r="Q83" s="55"/>
    </row>
    <row r="84" spans="1:17" s="56" customFormat="1" ht="41.1" customHeight="1" x14ac:dyDescent="0.2">
      <c r="A84" s="57"/>
      <c r="B84" s="58"/>
      <c r="C84" s="7" t="s">
        <v>44</v>
      </c>
      <c r="D84" s="7" t="str">
        <f>VLOOKUP(C84,FIGURASCONVENIO4[],COLUMN(FIGURASCONVENIO4[Categoría]),0)</f>
        <v xml:space="preserve"> </v>
      </c>
      <c r="E84" s="7" t="s">
        <v>44</v>
      </c>
      <c r="F84" s="7" t="str">
        <f>VLOOKUP(Tabla97[[#This Row],[CLAVE MODALIDAD CONTRATO DE TRABAJO]],MODALIDADCONTRATO9[],2,FALSE)</f>
        <v xml:space="preserve"> </v>
      </c>
      <c r="G84" s="45"/>
      <c r="H84" s="59"/>
      <c r="I84" s="58"/>
      <c r="J84" s="60"/>
      <c r="K84" s="60"/>
      <c r="L84" s="60"/>
      <c r="M84" s="60"/>
      <c r="N84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4" s="34" t="s">
        <v>21</v>
      </c>
      <c r="P84" s="61"/>
      <c r="Q84" s="55"/>
    </row>
    <row r="85" spans="1:17" s="56" customFormat="1" ht="41.1" customHeight="1" x14ac:dyDescent="0.2">
      <c r="A85" s="57"/>
      <c r="B85" s="58"/>
      <c r="C85" s="7" t="s">
        <v>44</v>
      </c>
      <c r="D85" s="7" t="str">
        <f>VLOOKUP(C85,FIGURASCONVENIO4[],COLUMN(FIGURASCONVENIO4[Categoría]),0)</f>
        <v xml:space="preserve"> </v>
      </c>
      <c r="E85" s="7" t="s">
        <v>44</v>
      </c>
      <c r="F85" s="7" t="str">
        <f>VLOOKUP(Tabla97[[#This Row],[CLAVE MODALIDAD CONTRATO DE TRABAJO]],MODALIDADCONTRATO9[],2,FALSE)</f>
        <v xml:space="preserve"> </v>
      </c>
      <c r="G85" s="45"/>
      <c r="H85" s="59"/>
      <c r="I85" s="62"/>
      <c r="J85" s="60"/>
      <c r="K85" s="60"/>
      <c r="L85" s="60"/>
      <c r="M85" s="60"/>
      <c r="N85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5" s="34" t="s">
        <v>21</v>
      </c>
      <c r="P85" s="61"/>
      <c r="Q85" s="55"/>
    </row>
    <row r="86" spans="1:17" s="56" customFormat="1" ht="41.1" customHeight="1" x14ac:dyDescent="0.2">
      <c r="A86" s="57"/>
      <c r="B86" s="58"/>
      <c r="C86" s="7" t="s">
        <v>44</v>
      </c>
      <c r="D86" s="7" t="str">
        <f>VLOOKUP(C86,FIGURASCONVENIO4[],COLUMN(FIGURASCONVENIO4[Categoría]),0)</f>
        <v xml:space="preserve"> </v>
      </c>
      <c r="E86" s="7" t="s">
        <v>44</v>
      </c>
      <c r="F86" s="7" t="str">
        <f>VLOOKUP(Tabla97[[#This Row],[CLAVE MODALIDAD CONTRATO DE TRABAJO]],MODALIDADCONTRATO9[],2,FALSE)</f>
        <v xml:space="preserve"> </v>
      </c>
      <c r="G86" s="45"/>
      <c r="H86" s="59"/>
      <c r="I86" s="58"/>
      <c r="J86" s="60"/>
      <c r="K86" s="60"/>
      <c r="L86" s="60"/>
      <c r="M86" s="60"/>
      <c r="N86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6" s="34" t="s">
        <v>21</v>
      </c>
      <c r="P86" s="61"/>
      <c r="Q86" s="55"/>
    </row>
    <row r="87" spans="1:17" s="56" customFormat="1" ht="41.1" customHeight="1" x14ac:dyDescent="0.2">
      <c r="A87" s="57"/>
      <c r="B87" s="58"/>
      <c r="C87" s="7" t="s">
        <v>44</v>
      </c>
      <c r="D87" s="7" t="str">
        <f>VLOOKUP(C87,FIGURASCONVENIO4[],COLUMN(FIGURASCONVENIO4[Categoría]),0)</f>
        <v xml:space="preserve"> </v>
      </c>
      <c r="E87" s="7" t="s">
        <v>44</v>
      </c>
      <c r="F87" s="7" t="str">
        <f>VLOOKUP(Tabla97[[#This Row],[CLAVE MODALIDAD CONTRATO DE TRABAJO]],MODALIDADCONTRATO9[],2,FALSE)</f>
        <v xml:space="preserve"> </v>
      </c>
      <c r="G87" s="45"/>
      <c r="H87" s="59"/>
      <c r="I87" s="58"/>
      <c r="J87" s="60"/>
      <c r="K87" s="60"/>
      <c r="L87" s="60"/>
      <c r="M87" s="60"/>
      <c r="N87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7" s="34" t="s">
        <v>21</v>
      </c>
      <c r="P87" s="61"/>
      <c r="Q87" s="55"/>
    </row>
    <row r="88" spans="1:17" s="56" customFormat="1" ht="41.1" customHeight="1" x14ac:dyDescent="0.2">
      <c r="A88" s="57"/>
      <c r="B88" s="58"/>
      <c r="C88" s="7" t="s">
        <v>44</v>
      </c>
      <c r="D88" s="7" t="str">
        <f>VLOOKUP(C88,FIGURASCONVENIO4[],COLUMN(FIGURASCONVENIO4[Categoría]),0)</f>
        <v xml:space="preserve"> </v>
      </c>
      <c r="E88" s="7" t="s">
        <v>44</v>
      </c>
      <c r="F88" s="7" t="str">
        <f>VLOOKUP(Tabla97[[#This Row],[CLAVE MODALIDAD CONTRATO DE TRABAJO]],MODALIDADCONTRATO9[],2,FALSE)</f>
        <v xml:space="preserve"> </v>
      </c>
      <c r="G88" s="45"/>
      <c r="H88" s="59"/>
      <c r="I88" s="58"/>
      <c r="J88" s="60"/>
      <c r="K88" s="60"/>
      <c r="L88" s="60"/>
      <c r="M88" s="60"/>
      <c r="N88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8" s="34" t="s">
        <v>21</v>
      </c>
      <c r="P88" s="61"/>
      <c r="Q88" s="55"/>
    </row>
    <row r="89" spans="1:17" ht="41.1" customHeight="1" x14ac:dyDescent="0.25">
      <c r="A89" s="57"/>
      <c r="B89" s="58"/>
      <c r="C89" s="7" t="s">
        <v>44</v>
      </c>
      <c r="D89" s="7" t="str">
        <f>VLOOKUP(C89,FIGURASCONVENIO4[],COLUMN(FIGURASCONVENIO4[Categoría]),0)</f>
        <v xml:space="preserve"> </v>
      </c>
      <c r="E89" s="7" t="s">
        <v>44</v>
      </c>
      <c r="F89" s="7" t="str">
        <f>VLOOKUP(Tabla97[[#This Row],[CLAVE MODALIDAD CONTRATO DE TRABAJO]],MODALIDADCONTRATO9[],2,FALSE)</f>
        <v xml:space="preserve"> </v>
      </c>
      <c r="G89" s="45"/>
      <c r="H89" s="59"/>
      <c r="I89" s="58"/>
      <c r="J89" s="60"/>
      <c r="K89" s="60"/>
      <c r="L89" s="60"/>
      <c r="M89" s="60"/>
      <c r="N89" s="60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89" s="34" t="s">
        <v>21</v>
      </c>
      <c r="P89" s="61"/>
      <c r="Q89" s="55"/>
    </row>
    <row r="90" spans="1:17" ht="41.1" customHeight="1" x14ac:dyDescent="0.25">
      <c r="A90" s="6"/>
      <c r="B90" s="2"/>
      <c r="C90" s="3" t="s">
        <v>44</v>
      </c>
      <c r="D90" s="3" t="str">
        <f>VLOOKUP(C90,FIGURASCONVENIO4[],COLUMN(FIGURASCONVENIO4[Categoría]),0)</f>
        <v xml:space="preserve"> </v>
      </c>
      <c r="E90" s="3" t="s">
        <v>44</v>
      </c>
      <c r="F90" s="3" t="str">
        <f>VLOOKUP(Tabla97[[#This Row],[CLAVE MODALIDAD CONTRATO DE TRABAJO]],MODALIDADCONTRATO9[],2,FALSE)</f>
        <v xml:space="preserve"> </v>
      </c>
      <c r="G90" s="30"/>
      <c r="H90" s="29"/>
      <c r="I90" s="5"/>
      <c r="J90" s="4"/>
      <c r="K90" s="4"/>
      <c r="L90" s="4"/>
      <c r="M90" s="4"/>
      <c r="N9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0" s="34" t="s">
        <v>21</v>
      </c>
      <c r="P90" s="67"/>
      <c r="Q90" s="27"/>
    </row>
    <row r="91" spans="1:17" ht="41.1" customHeight="1" x14ac:dyDescent="0.25">
      <c r="A91" s="6"/>
      <c r="B91" s="2"/>
      <c r="C91" s="3" t="s">
        <v>44</v>
      </c>
      <c r="D91" s="3" t="str">
        <f>VLOOKUP(C91,FIGURASCONVENIO4[],COLUMN(FIGURASCONVENIO4[Categoría]),0)</f>
        <v xml:space="preserve"> </v>
      </c>
      <c r="E91" s="3" t="s">
        <v>44</v>
      </c>
      <c r="F91" s="3" t="str">
        <f>VLOOKUP(Tabla97[[#This Row],[CLAVE MODALIDAD CONTRATO DE TRABAJO]],MODALIDADCONTRATO9[],2,FALSE)</f>
        <v xml:space="preserve"> </v>
      </c>
      <c r="G91" s="30"/>
      <c r="H91" s="29"/>
      <c r="I91" s="2"/>
      <c r="J91" s="4"/>
      <c r="K91" s="4"/>
      <c r="L91" s="4"/>
      <c r="M91" s="4"/>
      <c r="N9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1" s="7" t="s">
        <v>21</v>
      </c>
      <c r="P91" s="67"/>
      <c r="Q91" s="27"/>
    </row>
    <row r="92" spans="1:17" ht="41.1" customHeight="1" x14ac:dyDescent="0.25">
      <c r="A92" s="6"/>
      <c r="B92" s="2"/>
      <c r="C92" s="3" t="s">
        <v>44</v>
      </c>
      <c r="D92" s="3" t="str">
        <f>VLOOKUP(C92,FIGURASCONVENIO4[],COLUMN(FIGURASCONVENIO4[Categoría]),0)</f>
        <v xml:space="preserve"> </v>
      </c>
      <c r="E92" s="3" t="s">
        <v>44</v>
      </c>
      <c r="F92" s="3" t="str">
        <f>VLOOKUP(Tabla97[[#This Row],[CLAVE MODALIDAD CONTRATO DE TRABAJO]],MODALIDADCONTRATO9[],2,FALSE)</f>
        <v xml:space="preserve"> </v>
      </c>
      <c r="G92" s="30"/>
      <c r="H92" s="29"/>
      <c r="I92" s="2"/>
      <c r="J92" s="4"/>
      <c r="K92" s="4"/>
      <c r="L92" s="4"/>
      <c r="M92" s="4"/>
      <c r="N9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2" s="7" t="s">
        <v>45</v>
      </c>
      <c r="P92" s="67"/>
      <c r="Q92" s="27"/>
    </row>
    <row r="93" spans="1:17" ht="41.1" customHeight="1" x14ac:dyDescent="0.25">
      <c r="A93" s="6"/>
      <c r="B93" s="2"/>
      <c r="C93" s="3" t="s">
        <v>44</v>
      </c>
      <c r="D93" s="3" t="str">
        <f>VLOOKUP(C93,FIGURASCONVENIO4[],COLUMN(FIGURASCONVENIO4[Categoría]),0)</f>
        <v xml:space="preserve"> </v>
      </c>
      <c r="E93" s="3" t="s">
        <v>44</v>
      </c>
      <c r="F93" s="3" t="str">
        <f>VLOOKUP(Tabla97[[#This Row],[CLAVE MODALIDAD CONTRATO DE TRABAJO]],MODALIDADCONTRATO9[],2,FALSE)</f>
        <v xml:space="preserve"> </v>
      </c>
      <c r="G93" s="30"/>
      <c r="H93" s="29"/>
      <c r="I93" s="2"/>
      <c r="J93" s="4"/>
      <c r="K93" s="4"/>
      <c r="L93" s="4"/>
      <c r="M93" s="4"/>
      <c r="N9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3" s="7" t="s">
        <v>45</v>
      </c>
      <c r="P93" s="67"/>
      <c r="Q93" s="27"/>
    </row>
    <row r="94" spans="1:17" ht="41.1" customHeight="1" x14ac:dyDescent="0.25">
      <c r="A94" s="6"/>
      <c r="B94" s="2"/>
      <c r="C94" s="3" t="s">
        <v>44</v>
      </c>
      <c r="D94" s="3" t="str">
        <f>VLOOKUP(C94,FIGURASCONVENIO4[],COLUMN(FIGURASCONVENIO4[Categoría]),0)</f>
        <v xml:space="preserve"> </v>
      </c>
      <c r="E94" s="3" t="s">
        <v>44</v>
      </c>
      <c r="F94" s="3" t="str">
        <f>VLOOKUP(Tabla97[[#This Row],[CLAVE MODALIDAD CONTRATO DE TRABAJO]],MODALIDADCONTRATO9[],2,FALSE)</f>
        <v xml:space="preserve"> </v>
      </c>
      <c r="G94" s="30"/>
      <c r="H94" s="29"/>
      <c r="I94" s="2"/>
      <c r="J94" s="4"/>
      <c r="K94" s="4"/>
      <c r="L94" s="4"/>
      <c r="M94" s="9"/>
      <c r="N9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4" s="7" t="s">
        <v>45</v>
      </c>
      <c r="P94" s="67"/>
      <c r="Q94" s="27"/>
    </row>
    <row r="95" spans="1:17" ht="41.1" customHeight="1" x14ac:dyDescent="0.25">
      <c r="A95" s="6"/>
      <c r="B95" s="2"/>
      <c r="C95" s="3" t="s">
        <v>44</v>
      </c>
      <c r="D95" s="3" t="str">
        <f>VLOOKUP(C95,FIGURASCONVENIO4[],COLUMN(FIGURASCONVENIO4[Categoría]),0)</f>
        <v xml:space="preserve"> </v>
      </c>
      <c r="E95" s="3" t="s">
        <v>44</v>
      </c>
      <c r="F95" s="3" t="str">
        <f>VLOOKUP(Tabla97[[#This Row],[CLAVE MODALIDAD CONTRATO DE TRABAJO]],MODALIDADCONTRATO9[],2,FALSE)</f>
        <v xml:space="preserve"> </v>
      </c>
      <c r="G95" s="30"/>
      <c r="H95" s="29"/>
      <c r="I95" s="5"/>
      <c r="J95" s="4"/>
      <c r="K95" s="4"/>
      <c r="L95" s="4"/>
      <c r="M95" s="4"/>
      <c r="N9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5" s="7" t="s">
        <v>45</v>
      </c>
      <c r="P95" s="67"/>
      <c r="Q95" s="27"/>
    </row>
    <row r="96" spans="1:17" ht="41.1" customHeight="1" x14ac:dyDescent="0.25">
      <c r="A96" s="6"/>
      <c r="B96" s="2"/>
      <c r="C96" s="3" t="s">
        <v>44</v>
      </c>
      <c r="D96" s="3" t="str">
        <f>VLOOKUP(C96,FIGURASCONVENIO4[],COLUMN(FIGURASCONVENIO4[Categoría]),0)</f>
        <v xml:space="preserve"> </v>
      </c>
      <c r="E96" s="3" t="s">
        <v>44</v>
      </c>
      <c r="F96" s="3" t="str">
        <f>VLOOKUP(Tabla97[[#This Row],[CLAVE MODALIDAD CONTRATO DE TRABAJO]],MODALIDADCONTRATO9[],2,FALSE)</f>
        <v xml:space="preserve"> </v>
      </c>
      <c r="G96" s="30"/>
      <c r="H96" s="29"/>
      <c r="I96" s="2"/>
      <c r="J96" s="4"/>
      <c r="K96" s="4"/>
      <c r="L96" s="4"/>
      <c r="M96" s="4"/>
      <c r="N9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6" s="7" t="s">
        <v>45</v>
      </c>
      <c r="P96" s="67"/>
      <c r="Q96" s="27"/>
    </row>
    <row r="97" spans="1:17" ht="41.1" customHeight="1" x14ac:dyDescent="0.25">
      <c r="A97" s="6"/>
      <c r="B97" s="2"/>
      <c r="C97" s="3" t="s">
        <v>44</v>
      </c>
      <c r="D97" s="3" t="str">
        <f>VLOOKUP(C97,FIGURASCONVENIO4[],COLUMN(FIGURASCONVENIO4[Categoría]),0)</f>
        <v xml:space="preserve"> </v>
      </c>
      <c r="E97" s="3" t="s">
        <v>44</v>
      </c>
      <c r="F97" s="3" t="str">
        <f>VLOOKUP(Tabla97[[#This Row],[CLAVE MODALIDAD CONTRATO DE TRABAJO]],MODALIDADCONTRATO9[],2,FALSE)</f>
        <v xml:space="preserve"> </v>
      </c>
      <c r="G97" s="30"/>
      <c r="H97" s="29"/>
      <c r="I97" s="2"/>
      <c r="J97" s="4"/>
      <c r="K97" s="4"/>
      <c r="L97" s="4"/>
      <c r="M97" s="4"/>
      <c r="N9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7" s="7" t="s">
        <v>45</v>
      </c>
      <c r="P97" s="67"/>
      <c r="Q97" s="27"/>
    </row>
    <row r="98" spans="1:17" ht="41.1" customHeight="1" x14ac:dyDescent="0.25">
      <c r="A98" s="6"/>
      <c r="B98" s="2"/>
      <c r="C98" s="3" t="s">
        <v>44</v>
      </c>
      <c r="D98" s="3" t="str">
        <f>VLOOKUP(C98,FIGURASCONVENIO4[],COLUMN(FIGURASCONVENIO4[Categoría]),0)</f>
        <v xml:space="preserve"> </v>
      </c>
      <c r="E98" s="3" t="s">
        <v>44</v>
      </c>
      <c r="F98" s="3" t="str">
        <f>VLOOKUP(Tabla97[[#This Row],[CLAVE MODALIDAD CONTRATO DE TRABAJO]],MODALIDADCONTRATO9[],2,FALSE)</f>
        <v xml:space="preserve"> </v>
      </c>
      <c r="G98" s="30"/>
      <c r="H98" s="29"/>
      <c r="I98" s="2"/>
      <c r="J98" s="4"/>
      <c r="K98" s="4"/>
      <c r="L98" s="4"/>
      <c r="M98" s="4"/>
      <c r="N9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8" s="7" t="s">
        <v>45</v>
      </c>
      <c r="P98" s="67"/>
      <c r="Q98" s="27"/>
    </row>
    <row r="99" spans="1:17" ht="41.1" customHeight="1" x14ac:dyDescent="0.25">
      <c r="A99" s="6"/>
      <c r="B99" s="2"/>
      <c r="C99" s="3" t="s">
        <v>44</v>
      </c>
      <c r="D99" s="3" t="str">
        <f>VLOOKUP(C99,FIGURASCONVENIO4[],COLUMN(FIGURASCONVENIO4[Categoría]),0)</f>
        <v xml:space="preserve"> </v>
      </c>
      <c r="E99" s="3" t="s">
        <v>44</v>
      </c>
      <c r="F99" s="3" t="str">
        <f>VLOOKUP(Tabla97[[#This Row],[CLAVE MODALIDAD CONTRATO DE TRABAJO]],MODALIDADCONTRATO9[],2,FALSE)</f>
        <v xml:space="preserve"> </v>
      </c>
      <c r="G99" s="30"/>
      <c r="H99" s="29"/>
      <c r="I99" s="2"/>
      <c r="J99" s="4"/>
      <c r="K99" s="4"/>
      <c r="L99" s="4"/>
      <c r="M99" s="4"/>
      <c r="N9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99" s="7" t="s">
        <v>45</v>
      </c>
      <c r="P99" s="67"/>
      <c r="Q99" s="27"/>
    </row>
    <row r="100" spans="1:17" ht="41.1" customHeight="1" x14ac:dyDescent="0.25">
      <c r="A100" s="6"/>
      <c r="B100" s="2"/>
      <c r="C100" s="3" t="s">
        <v>44</v>
      </c>
      <c r="D100" s="3" t="str">
        <f>VLOOKUP(C100,FIGURASCONVENIO4[],COLUMN(FIGURASCONVENIO4[Categoría]),0)</f>
        <v xml:space="preserve"> </v>
      </c>
      <c r="E100" s="3" t="s">
        <v>44</v>
      </c>
      <c r="F100" s="3" t="str">
        <f>VLOOKUP(Tabla97[[#This Row],[CLAVE MODALIDAD CONTRATO DE TRABAJO]],MODALIDADCONTRATO9[],2,FALSE)</f>
        <v xml:space="preserve"> </v>
      </c>
      <c r="G100" s="30"/>
      <c r="H100" s="29"/>
      <c r="I100" s="5"/>
      <c r="J100" s="4"/>
      <c r="K100" s="4"/>
      <c r="L100" s="4"/>
      <c r="M100" s="4"/>
      <c r="N10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0" s="7" t="s">
        <v>45</v>
      </c>
      <c r="P100" s="67"/>
      <c r="Q100" s="27"/>
    </row>
    <row r="101" spans="1:17" ht="41.1" customHeight="1" x14ac:dyDescent="0.25">
      <c r="A101" s="6"/>
      <c r="B101" s="2"/>
      <c r="C101" s="3" t="s">
        <v>44</v>
      </c>
      <c r="D101" s="3" t="str">
        <f>VLOOKUP(C101,FIGURASCONVENIO4[],COLUMN(FIGURASCONVENIO4[Categoría]),0)</f>
        <v xml:space="preserve"> </v>
      </c>
      <c r="E101" s="3" t="s">
        <v>44</v>
      </c>
      <c r="F101" s="3" t="str">
        <f>VLOOKUP(Tabla97[[#This Row],[CLAVE MODALIDAD CONTRATO DE TRABAJO]],MODALIDADCONTRATO9[],2,FALSE)</f>
        <v xml:space="preserve"> </v>
      </c>
      <c r="G101" s="30"/>
      <c r="H101" s="29"/>
      <c r="I101" s="2"/>
      <c r="J101" s="4"/>
      <c r="K101" s="4"/>
      <c r="L101" s="4"/>
      <c r="M101" s="4"/>
      <c r="N10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1" s="7" t="s">
        <v>45</v>
      </c>
      <c r="P101" s="67"/>
      <c r="Q101" s="27"/>
    </row>
    <row r="102" spans="1:17" ht="41.1" customHeight="1" x14ac:dyDescent="0.25">
      <c r="A102" s="6"/>
      <c r="B102" s="2"/>
      <c r="C102" s="3" t="s">
        <v>44</v>
      </c>
      <c r="D102" s="3" t="str">
        <f>VLOOKUP(C102,FIGURASCONVENIO4[],COLUMN(FIGURASCONVENIO4[Categoría]),0)</f>
        <v xml:space="preserve"> </v>
      </c>
      <c r="E102" s="3" t="s">
        <v>44</v>
      </c>
      <c r="F102" s="3" t="str">
        <f>VLOOKUP(Tabla97[[#This Row],[CLAVE MODALIDAD CONTRATO DE TRABAJO]],MODALIDADCONTRATO9[],2,FALSE)</f>
        <v xml:space="preserve"> </v>
      </c>
      <c r="G102" s="30"/>
      <c r="H102" s="29"/>
      <c r="I102" s="2"/>
      <c r="J102" s="4"/>
      <c r="K102" s="4"/>
      <c r="L102" s="4"/>
      <c r="M102" s="4"/>
      <c r="N10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2" s="7" t="s">
        <v>45</v>
      </c>
      <c r="P102" s="67"/>
      <c r="Q102" s="27"/>
    </row>
    <row r="103" spans="1:17" ht="41.1" customHeight="1" x14ac:dyDescent="0.25">
      <c r="A103" s="6"/>
      <c r="B103" s="2"/>
      <c r="C103" s="3" t="s">
        <v>44</v>
      </c>
      <c r="D103" s="3" t="str">
        <f>VLOOKUP(C103,FIGURASCONVENIO4[],COLUMN(FIGURASCONVENIO4[Categoría]),0)</f>
        <v xml:space="preserve"> </v>
      </c>
      <c r="E103" s="3" t="s">
        <v>44</v>
      </c>
      <c r="F103" s="3" t="str">
        <f>VLOOKUP(Tabla97[[#This Row],[CLAVE MODALIDAD CONTRATO DE TRABAJO]],MODALIDADCONTRATO9[],2,FALSE)</f>
        <v xml:space="preserve"> </v>
      </c>
      <c r="G103" s="30"/>
      <c r="H103" s="29"/>
      <c r="I103" s="2"/>
      <c r="J103" s="4"/>
      <c r="K103" s="4"/>
      <c r="L103" s="4"/>
      <c r="M103" s="4"/>
      <c r="N10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3" s="7" t="s">
        <v>45</v>
      </c>
      <c r="P103" s="67"/>
      <c r="Q103" s="27"/>
    </row>
    <row r="104" spans="1:17" ht="41.1" customHeight="1" x14ac:dyDescent="0.25">
      <c r="A104" s="6"/>
      <c r="B104" s="2"/>
      <c r="C104" s="3" t="s">
        <v>44</v>
      </c>
      <c r="D104" s="3" t="str">
        <f>VLOOKUP(C104,FIGURASCONVENIO4[],COLUMN(FIGURASCONVENIO4[Categoría]),0)</f>
        <v xml:space="preserve"> </v>
      </c>
      <c r="E104" s="3" t="s">
        <v>44</v>
      </c>
      <c r="F104" s="3" t="str">
        <f>VLOOKUP(Tabla97[[#This Row],[CLAVE MODALIDAD CONTRATO DE TRABAJO]],MODALIDADCONTRATO9[],2,FALSE)</f>
        <v xml:space="preserve"> </v>
      </c>
      <c r="G104" s="30"/>
      <c r="H104" s="29"/>
      <c r="I104" s="2"/>
      <c r="J104" s="4"/>
      <c r="K104" s="4"/>
      <c r="L104" s="4"/>
      <c r="M104" s="4"/>
      <c r="N10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4" s="7" t="s">
        <v>45</v>
      </c>
      <c r="P104" s="67"/>
      <c r="Q104" s="27"/>
    </row>
    <row r="105" spans="1:17" ht="41.1" customHeight="1" x14ac:dyDescent="0.25">
      <c r="A105" s="6"/>
      <c r="B105" s="2"/>
      <c r="C105" s="3" t="s">
        <v>44</v>
      </c>
      <c r="D105" s="3" t="str">
        <f>VLOOKUP(C105,FIGURASCONVENIO4[],COLUMN(FIGURASCONVENIO4[Categoría]),0)</f>
        <v xml:space="preserve"> </v>
      </c>
      <c r="E105" s="3" t="s">
        <v>44</v>
      </c>
      <c r="F105" s="3" t="str">
        <f>VLOOKUP(Tabla97[[#This Row],[CLAVE MODALIDAD CONTRATO DE TRABAJO]],MODALIDADCONTRATO9[],2,FALSE)</f>
        <v xml:space="preserve"> </v>
      </c>
      <c r="G105" s="30"/>
      <c r="H105" s="29"/>
      <c r="I105" s="5"/>
      <c r="J105" s="4"/>
      <c r="K105" s="4"/>
      <c r="L105" s="4"/>
      <c r="M105" s="4"/>
      <c r="N10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5" s="7" t="s">
        <v>45</v>
      </c>
      <c r="P105" s="67"/>
      <c r="Q105" s="27"/>
    </row>
    <row r="106" spans="1:17" ht="41.1" customHeight="1" x14ac:dyDescent="0.25">
      <c r="A106" s="6"/>
      <c r="B106" s="2"/>
      <c r="C106" s="3" t="s">
        <v>44</v>
      </c>
      <c r="D106" s="3" t="str">
        <f>VLOOKUP(C106,FIGURASCONVENIO4[],COLUMN(FIGURASCONVENIO4[Categoría]),0)</f>
        <v xml:space="preserve"> </v>
      </c>
      <c r="E106" s="3" t="s">
        <v>44</v>
      </c>
      <c r="F106" s="3" t="str">
        <f>VLOOKUP(Tabla97[[#This Row],[CLAVE MODALIDAD CONTRATO DE TRABAJO]],MODALIDADCONTRATO9[],2,FALSE)</f>
        <v xml:space="preserve"> </v>
      </c>
      <c r="G106" s="30"/>
      <c r="H106" s="29"/>
      <c r="I106" s="2"/>
      <c r="J106" s="4"/>
      <c r="K106" s="4"/>
      <c r="L106" s="4"/>
      <c r="M106" s="4"/>
      <c r="N10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6" s="7" t="s">
        <v>45</v>
      </c>
      <c r="P106" s="67"/>
      <c r="Q106" s="27"/>
    </row>
    <row r="107" spans="1:17" ht="41.1" customHeight="1" x14ac:dyDescent="0.25">
      <c r="A107" s="6"/>
      <c r="B107" s="2"/>
      <c r="C107" s="3" t="s">
        <v>44</v>
      </c>
      <c r="D107" s="3" t="str">
        <f>VLOOKUP(C107,FIGURASCONVENIO4[],COLUMN(FIGURASCONVENIO4[Categoría]),0)</f>
        <v xml:space="preserve"> </v>
      </c>
      <c r="E107" s="3" t="s">
        <v>44</v>
      </c>
      <c r="F107" s="3" t="str">
        <f>VLOOKUP(Tabla97[[#This Row],[CLAVE MODALIDAD CONTRATO DE TRABAJO]],MODALIDADCONTRATO9[],2,FALSE)</f>
        <v xml:space="preserve"> </v>
      </c>
      <c r="G107" s="30"/>
      <c r="H107" s="29"/>
      <c r="I107" s="2"/>
      <c r="J107" s="4"/>
      <c r="K107" s="4"/>
      <c r="L107" s="4"/>
      <c r="M107" s="4"/>
      <c r="N10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7" s="7" t="s">
        <v>45</v>
      </c>
      <c r="P107" s="67"/>
      <c r="Q107" s="27"/>
    </row>
    <row r="108" spans="1:17" ht="41.1" customHeight="1" x14ac:dyDescent="0.25">
      <c r="A108" s="6"/>
      <c r="B108" s="2"/>
      <c r="C108" s="3" t="s">
        <v>44</v>
      </c>
      <c r="D108" s="3" t="str">
        <f>VLOOKUP(C108,FIGURASCONVENIO4[],COLUMN(FIGURASCONVENIO4[Categoría]),0)</f>
        <v xml:space="preserve"> </v>
      </c>
      <c r="E108" s="3" t="s">
        <v>44</v>
      </c>
      <c r="F108" s="3" t="str">
        <f>VLOOKUP(Tabla97[[#This Row],[CLAVE MODALIDAD CONTRATO DE TRABAJO]],MODALIDADCONTRATO9[],2,FALSE)</f>
        <v xml:space="preserve"> </v>
      </c>
      <c r="G108" s="30"/>
      <c r="H108" s="29"/>
      <c r="I108" s="2"/>
      <c r="J108" s="4"/>
      <c r="K108" s="4"/>
      <c r="L108" s="4"/>
      <c r="M108" s="4"/>
      <c r="N10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8" s="7" t="s">
        <v>45</v>
      </c>
      <c r="P108" s="67"/>
      <c r="Q108" s="27"/>
    </row>
    <row r="109" spans="1:17" ht="41.1" customHeight="1" x14ac:dyDescent="0.25">
      <c r="A109" s="6"/>
      <c r="B109" s="2"/>
      <c r="C109" s="3" t="s">
        <v>44</v>
      </c>
      <c r="D109" s="3" t="str">
        <f>VLOOKUP(C109,FIGURASCONVENIO4[],COLUMN(FIGURASCONVENIO4[Categoría]),0)</f>
        <v xml:space="preserve"> </v>
      </c>
      <c r="E109" s="3" t="s">
        <v>44</v>
      </c>
      <c r="F109" s="3" t="str">
        <f>VLOOKUP(Tabla97[[#This Row],[CLAVE MODALIDAD CONTRATO DE TRABAJO]],MODALIDADCONTRATO9[],2,FALSE)</f>
        <v xml:space="preserve"> </v>
      </c>
      <c r="G109" s="30"/>
      <c r="H109" s="29"/>
      <c r="I109" s="2"/>
      <c r="J109" s="4"/>
      <c r="K109" s="4"/>
      <c r="L109" s="4"/>
      <c r="M109" s="9"/>
      <c r="N10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09" s="7" t="s">
        <v>45</v>
      </c>
      <c r="P109" s="67"/>
      <c r="Q109" s="27"/>
    </row>
    <row r="110" spans="1:17" ht="41.1" customHeight="1" x14ac:dyDescent="0.25">
      <c r="A110" s="6"/>
      <c r="B110" s="2"/>
      <c r="C110" s="3" t="s">
        <v>44</v>
      </c>
      <c r="D110" s="3" t="str">
        <f>VLOOKUP(C110,FIGURASCONVENIO4[],COLUMN(FIGURASCONVENIO4[Categoría]),0)</f>
        <v xml:space="preserve"> </v>
      </c>
      <c r="E110" s="3" t="s">
        <v>44</v>
      </c>
      <c r="F110" s="3" t="str">
        <f>VLOOKUP(Tabla97[[#This Row],[CLAVE MODALIDAD CONTRATO DE TRABAJO]],MODALIDADCONTRATO9[],2,FALSE)</f>
        <v xml:space="preserve"> </v>
      </c>
      <c r="G110" s="30"/>
      <c r="H110" s="29"/>
      <c r="I110" s="5"/>
      <c r="J110" s="4"/>
      <c r="K110" s="4"/>
      <c r="L110" s="4"/>
      <c r="M110" s="4"/>
      <c r="N11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0" s="7" t="s">
        <v>45</v>
      </c>
      <c r="P110" s="67"/>
      <c r="Q110" s="27"/>
    </row>
    <row r="111" spans="1:17" ht="41.1" customHeight="1" x14ac:dyDescent="0.25">
      <c r="A111" s="6"/>
      <c r="B111" s="2"/>
      <c r="C111" s="3" t="s">
        <v>44</v>
      </c>
      <c r="D111" s="3" t="str">
        <f>VLOOKUP(C111,FIGURASCONVENIO4[],COLUMN(FIGURASCONVENIO4[Categoría]),0)</f>
        <v xml:space="preserve"> </v>
      </c>
      <c r="E111" s="3" t="s">
        <v>44</v>
      </c>
      <c r="F111" s="3" t="str">
        <f>VLOOKUP(Tabla97[[#This Row],[CLAVE MODALIDAD CONTRATO DE TRABAJO]],MODALIDADCONTRATO9[],2,FALSE)</f>
        <v xml:space="preserve"> </v>
      </c>
      <c r="G111" s="30"/>
      <c r="H111" s="29"/>
      <c r="I111" s="2"/>
      <c r="J111" s="4"/>
      <c r="K111" s="4"/>
      <c r="L111" s="4"/>
      <c r="M111" s="4"/>
      <c r="N11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1" s="7" t="s">
        <v>45</v>
      </c>
      <c r="P111" s="67"/>
      <c r="Q111" s="27"/>
    </row>
    <row r="112" spans="1:17" ht="41.1" customHeight="1" x14ac:dyDescent="0.25">
      <c r="A112" s="6"/>
      <c r="B112" s="2"/>
      <c r="C112" s="3" t="s">
        <v>44</v>
      </c>
      <c r="D112" s="3" t="str">
        <f>VLOOKUP(C112,FIGURASCONVENIO4[],COLUMN(FIGURASCONVENIO4[Categoría]),0)</f>
        <v xml:space="preserve"> </v>
      </c>
      <c r="E112" s="3" t="s">
        <v>44</v>
      </c>
      <c r="F112" s="3" t="str">
        <f>VLOOKUP(Tabla97[[#This Row],[CLAVE MODALIDAD CONTRATO DE TRABAJO]],MODALIDADCONTRATO9[],2,FALSE)</f>
        <v xml:space="preserve"> </v>
      </c>
      <c r="G112" s="30"/>
      <c r="H112" s="29"/>
      <c r="I112" s="2"/>
      <c r="J112" s="4"/>
      <c r="K112" s="4"/>
      <c r="L112" s="4"/>
      <c r="M112" s="4"/>
      <c r="N11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2" s="7" t="s">
        <v>45</v>
      </c>
      <c r="P112" s="67"/>
      <c r="Q112" s="27"/>
    </row>
    <row r="113" spans="1:17" ht="41.1" customHeight="1" x14ac:dyDescent="0.25">
      <c r="A113" s="6"/>
      <c r="B113" s="2"/>
      <c r="C113" s="3" t="s">
        <v>44</v>
      </c>
      <c r="D113" s="3" t="str">
        <f>VLOOKUP(C113,FIGURASCONVENIO4[],COLUMN(FIGURASCONVENIO4[Categoría]),0)</f>
        <v xml:space="preserve"> </v>
      </c>
      <c r="E113" s="3" t="s">
        <v>44</v>
      </c>
      <c r="F113" s="3" t="str">
        <f>VLOOKUP(Tabla97[[#This Row],[CLAVE MODALIDAD CONTRATO DE TRABAJO]],MODALIDADCONTRATO9[],2,FALSE)</f>
        <v xml:space="preserve"> </v>
      </c>
      <c r="G113" s="30"/>
      <c r="H113" s="29"/>
      <c r="I113" s="2"/>
      <c r="J113" s="4"/>
      <c r="K113" s="4"/>
      <c r="L113" s="4"/>
      <c r="M113" s="4"/>
      <c r="N11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3" s="7" t="s">
        <v>45</v>
      </c>
      <c r="P113" s="67"/>
      <c r="Q113" s="27"/>
    </row>
    <row r="114" spans="1:17" ht="41.1" customHeight="1" x14ac:dyDescent="0.25">
      <c r="A114" s="6"/>
      <c r="B114" s="2"/>
      <c r="C114" s="3" t="s">
        <v>44</v>
      </c>
      <c r="D114" s="3" t="str">
        <f>VLOOKUP(C114,FIGURASCONVENIO4[],COLUMN(FIGURASCONVENIO4[Categoría]),0)</f>
        <v xml:space="preserve"> </v>
      </c>
      <c r="E114" s="3" t="s">
        <v>44</v>
      </c>
      <c r="F114" s="3" t="str">
        <f>VLOOKUP(Tabla97[[#This Row],[CLAVE MODALIDAD CONTRATO DE TRABAJO]],MODALIDADCONTRATO9[],2,FALSE)</f>
        <v xml:space="preserve"> </v>
      </c>
      <c r="G114" s="30"/>
      <c r="H114" s="29"/>
      <c r="I114" s="2"/>
      <c r="J114" s="4"/>
      <c r="K114" s="4"/>
      <c r="L114" s="4"/>
      <c r="M114" s="4"/>
      <c r="N11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4" s="7" t="s">
        <v>45</v>
      </c>
      <c r="P114" s="67"/>
      <c r="Q114" s="27"/>
    </row>
    <row r="115" spans="1:17" ht="41.1" customHeight="1" x14ac:dyDescent="0.25">
      <c r="A115" s="6"/>
      <c r="B115" s="2"/>
      <c r="C115" s="3" t="s">
        <v>44</v>
      </c>
      <c r="D115" s="3" t="str">
        <f>VLOOKUP(C115,FIGURASCONVENIO4[],COLUMN(FIGURASCONVENIO4[Categoría]),0)</f>
        <v xml:space="preserve"> </v>
      </c>
      <c r="E115" s="3" t="s">
        <v>44</v>
      </c>
      <c r="F115" s="3" t="str">
        <f>VLOOKUP(Tabla97[[#This Row],[CLAVE MODALIDAD CONTRATO DE TRABAJO]],MODALIDADCONTRATO9[],2,FALSE)</f>
        <v xml:space="preserve"> </v>
      </c>
      <c r="G115" s="30"/>
      <c r="H115" s="29"/>
      <c r="I115" s="5"/>
      <c r="J115" s="4"/>
      <c r="K115" s="4"/>
      <c r="L115" s="4"/>
      <c r="M115" s="4"/>
      <c r="N11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5" s="7" t="s">
        <v>45</v>
      </c>
      <c r="P115" s="67"/>
      <c r="Q115" s="27"/>
    </row>
    <row r="116" spans="1:17" ht="41.1" customHeight="1" x14ac:dyDescent="0.25">
      <c r="A116" s="6"/>
      <c r="B116" s="2"/>
      <c r="C116" s="3" t="s">
        <v>44</v>
      </c>
      <c r="D116" s="3" t="str">
        <f>VLOOKUP(C116,FIGURASCONVENIO4[],COLUMN(FIGURASCONVENIO4[Categoría]),0)</f>
        <v xml:space="preserve"> </v>
      </c>
      <c r="E116" s="3" t="s">
        <v>44</v>
      </c>
      <c r="F116" s="3" t="str">
        <f>VLOOKUP(Tabla97[[#This Row],[CLAVE MODALIDAD CONTRATO DE TRABAJO]],MODALIDADCONTRATO9[],2,FALSE)</f>
        <v xml:space="preserve"> </v>
      </c>
      <c r="G116" s="30"/>
      <c r="H116" s="29"/>
      <c r="I116" s="2"/>
      <c r="J116" s="4"/>
      <c r="K116" s="4"/>
      <c r="L116" s="4"/>
      <c r="M116" s="4"/>
      <c r="N11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6" s="7" t="s">
        <v>45</v>
      </c>
      <c r="P116" s="67"/>
      <c r="Q116" s="27"/>
    </row>
    <row r="117" spans="1:17" ht="41.1" customHeight="1" x14ac:dyDescent="0.25">
      <c r="A117" s="6"/>
      <c r="B117" s="2"/>
      <c r="C117" s="3" t="s">
        <v>44</v>
      </c>
      <c r="D117" s="3" t="str">
        <f>VLOOKUP(C117,FIGURASCONVENIO4[],COLUMN(FIGURASCONVENIO4[Categoría]),0)</f>
        <v xml:space="preserve"> </v>
      </c>
      <c r="E117" s="3" t="s">
        <v>44</v>
      </c>
      <c r="F117" s="3" t="str">
        <f>VLOOKUP(Tabla97[[#This Row],[CLAVE MODALIDAD CONTRATO DE TRABAJO]],MODALIDADCONTRATO9[],2,FALSE)</f>
        <v xml:space="preserve"> </v>
      </c>
      <c r="G117" s="30"/>
      <c r="H117" s="29"/>
      <c r="I117" s="2"/>
      <c r="J117" s="4"/>
      <c r="K117" s="4"/>
      <c r="L117" s="4"/>
      <c r="M117" s="4"/>
      <c r="N11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7" s="7" t="s">
        <v>45</v>
      </c>
      <c r="P117" s="67"/>
      <c r="Q117" s="27"/>
    </row>
    <row r="118" spans="1:17" ht="41.1" customHeight="1" x14ac:dyDescent="0.25">
      <c r="A118" s="6"/>
      <c r="B118" s="2"/>
      <c r="C118" s="3" t="s">
        <v>44</v>
      </c>
      <c r="D118" s="3" t="str">
        <f>VLOOKUP(C118,FIGURASCONVENIO4[],COLUMN(FIGURASCONVENIO4[Categoría]),0)</f>
        <v xml:space="preserve"> </v>
      </c>
      <c r="E118" s="3" t="s">
        <v>44</v>
      </c>
      <c r="F118" s="3" t="str">
        <f>VLOOKUP(Tabla97[[#This Row],[CLAVE MODALIDAD CONTRATO DE TRABAJO]],MODALIDADCONTRATO9[],2,FALSE)</f>
        <v xml:space="preserve"> </v>
      </c>
      <c r="G118" s="30"/>
      <c r="H118" s="29"/>
      <c r="I118" s="2"/>
      <c r="J118" s="4"/>
      <c r="K118" s="4"/>
      <c r="L118" s="4"/>
      <c r="M118" s="4"/>
      <c r="N11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8" s="7" t="s">
        <v>45</v>
      </c>
      <c r="P118" s="67"/>
      <c r="Q118" s="27"/>
    </row>
    <row r="119" spans="1:17" ht="41.1" customHeight="1" x14ac:dyDescent="0.25">
      <c r="A119" s="6"/>
      <c r="B119" s="2"/>
      <c r="C119" s="3" t="s">
        <v>44</v>
      </c>
      <c r="D119" s="3" t="str">
        <f>VLOOKUP(C119,FIGURASCONVENIO4[],COLUMN(FIGURASCONVENIO4[Categoría]),0)</f>
        <v xml:space="preserve"> </v>
      </c>
      <c r="E119" s="3" t="s">
        <v>44</v>
      </c>
      <c r="F119" s="3" t="str">
        <f>VLOOKUP(Tabla97[[#This Row],[CLAVE MODALIDAD CONTRATO DE TRABAJO]],MODALIDADCONTRATO9[],2,FALSE)</f>
        <v xml:space="preserve"> </v>
      </c>
      <c r="G119" s="30"/>
      <c r="H119" s="29"/>
      <c r="I119" s="2"/>
      <c r="J119" s="4"/>
      <c r="K119" s="4"/>
      <c r="L119" s="4"/>
      <c r="M119" s="4"/>
      <c r="N11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19" s="7" t="s">
        <v>45</v>
      </c>
      <c r="P119" s="67"/>
      <c r="Q119" s="27"/>
    </row>
    <row r="120" spans="1:17" ht="41.1" customHeight="1" x14ac:dyDescent="0.25">
      <c r="A120" s="6"/>
      <c r="B120" s="2"/>
      <c r="C120" s="3" t="s">
        <v>44</v>
      </c>
      <c r="D120" s="3" t="str">
        <f>VLOOKUP(C120,FIGURASCONVENIO4[],COLUMN(FIGURASCONVENIO4[Categoría]),0)</f>
        <v xml:space="preserve"> </v>
      </c>
      <c r="E120" s="3" t="s">
        <v>44</v>
      </c>
      <c r="F120" s="3" t="str">
        <f>VLOOKUP(Tabla97[[#This Row],[CLAVE MODALIDAD CONTRATO DE TRABAJO]],MODALIDADCONTRATO9[],2,FALSE)</f>
        <v xml:space="preserve"> </v>
      </c>
      <c r="G120" s="30"/>
      <c r="H120" s="29"/>
      <c r="I120" s="5"/>
      <c r="J120" s="4"/>
      <c r="K120" s="4"/>
      <c r="L120" s="4"/>
      <c r="M120" s="4"/>
      <c r="N12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0" s="7" t="s">
        <v>45</v>
      </c>
      <c r="P120" s="67"/>
      <c r="Q120" s="27"/>
    </row>
    <row r="121" spans="1:17" ht="41.1" customHeight="1" x14ac:dyDescent="0.25">
      <c r="A121" s="6"/>
      <c r="B121" s="2"/>
      <c r="C121" s="3" t="s">
        <v>44</v>
      </c>
      <c r="D121" s="3" t="str">
        <f>VLOOKUP(C121,FIGURASCONVENIO4[],COLUMN(FIGURASCONVENIO4[Categoría]),0)</f>
        <v xml:space="preserve"> </v>
      </c>
      <c r="E121" s="3" t="s">
        <v>44</v>
      </c>
      <c r="F121" s="3" t="str">
        <f>VLOOKUP(Tabla97[[#This Row],[CLAVE MODALIDAD CONTRATO DE TRABAJO]],MODALIDADCONTRATO9[],2,FALSE)</f>
        <v xml:space="preserve"> </v>
      </c>
      <c r="G121" s="30"/>
      <c r="H121" s="29"/>
      <c r="I121" s="2"/>
      <c r="J121" s="4"/>
      <c r="K121" s="4"/>
      <c r="L121" s="4"/>
      <c r="M121" s="4"/>
      <c r="N12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1" s="7" t="s">
        <v>45</v>
      </c>
      <c r="P121" s="67"/>
      <c r="Q121" s="27"/>
    </row>
    <row r="122" spans="1:17" ht="41.1" customHeight="1" x14ac:dyDescent="0.25">
      <c r="A122" s="6"/>
      <c r="B122" s="2"/>
      <c r="C122" s="3" t="s">
        <v>44</v>
      </c>
      <c r="D122" s="3" t="str">
        <f>VLOOKUP(C122,FIGURASCONVENIO4[],COLUMN(FIGURASCONVENIO4[Categoría]),0)</f>
        <v xml:space="preserve"> </v>
      </c>
      <c r="E122" s="3" t="s">
        <v>44</v>
      </c>
      <c r="F122" s="3" t="str">
        <f>VLOOKUP(Tabla97[[#This Row],[CLAVE MODALIDAD CONTRATO DE TRABAJO]],MODALIDADCONTRATO9[],2,FALSE)</f>
        <v xml:space="preserve"> </v>
      </c>
      <c r="G122" s="30"/>
      <c r="H122" s="29"/>
      <c r="I122" s="2"/>
      <c r="J122" s="4"/>
      <c r="K122" s="4"/>
      <c r="L122" s="4"/>
      <c r="M122" s="4"/>
      <c r="N12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2" s="7" t="s">
        <v>45</v>
      </c>
      <c r="P122" s="67"/>
      <c r="Q122" s="27"/>
    </row>
    <row r="123" spans="1:17" ht="41.1" customHeight="1" x14ac:dyDescent="0.25">
      <c r="A123" s="6"/>
      <c r="B123" s="2"/>
      <c r="C123" s="3" t="s">
        <v>44</v>
      </c>
      <c r="D123" s="3" t="str">
        <f>VLOOKUP(C123,FIGURASCONVENIO4[],COLUMN(FIGURASCONVENIO4[Categoría]),0)</f>
        <v xml:space="preserve"> </v>
      </c>
      <c r="E123" s="3" t="s">
        <v>44</v>
      </c>
      <c r="F123" s="3" t="str">
        <f>VLOOKUP(Tabla97[[#This Row],[CLAVE MODALIDAD CONTRATO DE TRABAJO]],MODALIDADCONTRATO9[],2,FALSE)</f>
        <v xml:space="preserve"> </v>
      </c>
      <c r="G123" s="30"/>
      <c r="H123" s="29"/>
      <c r="I123" s="2"/>
      <c r="J123" s="4"/>
      <c r="K123" s="4"/>
      <c r="L123" s="4"/>
      <c r="M123" s="4"/>
      <c r="N12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3" s="7" t="s">
        <v>45</v>
      </c>
      <c r="P123" s="67"/>
      <c r="Q123" s="27"/>
    </row>
    <row r="124" spans="1:17" ht="41.1" customHeight="1" x14ac:dyDescent="0.25">
      <c r="A124" s="6"/>
      <c r="B124" s="2"/>
      <c r="C124" s="3" t="s">
        <v>44</v>
      </c>
      <c r="D124" s="3" t="str">
        <f>VLOOKUP(C124,FIGURASCONVENIO4[],COLUMN(FIGURASCONVENIO4[Categoría]),0)</f>
        <v xml:space="preserve"> </v>
      </c>
      <c r="E124" s="3" t="s">
        <v>44</v>
      </c>
      <c r="F124" s="3" t="str">
        <f>VLOOKUP(Tabla97[[#This Row],[CLAVE MODALIDAD CONTRATO DE TRABAJO]],MODALIDADCONTRATO9[],2,FALSE)</f>
        <v xml:space="preserve"> </v>
      </c>
      <c r="G124" s="30"/>
      <c r="H124" s="29"/>
      <c r="I124" s="2"/>
      <c r="J124" s="4"/>
      <c r="K124" s="4"/>
      <c r="L124" s="4"/>
      <c r="M124" s="9"/>
      <c r="N12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4" s="7" t="s">
        <v>45</v>
      </c>
      <c r="P124" s="67"/>
      <c r="Q124" s="27"/>
    </row>
    <row r="125" spans="1:17" ht="41.1" customHeight="1" x14ac:dyDescent="0.25">
      <c r="A125" s="6"/>
      <c r="B125" s="2"/>
      <c r="C125" s="3" t="s">
        <v>44</v>
      </c>
      <c r="D125" s="3" t="str">
        <f>VLOOKUP(C125,FIGURASCONVENIO4[],COLUMN(FIGURASCONVENIO4[Categoría]),0)</f>
        <v xml:space="preserve"> </v>
      </c>
      <c r="E125" s="3" t="s">
        <v>44</v>
      </c>
      <c r="F125" s="3" t="str">
        <f>VLOOKUP(Tabla97[[#This Row],[CLAVE MODALIDAD CONTRATO DE TRABAJO]],MODALIDADCONTRATO9[],2,FALSE)</f>
        <v xml:space="preserve"> </v>
      </c>
      <c r="G125" s="30"/>
      <c r="H125" s="29"/>
      <c r="I125" s="5"/>
      <c r="J125" s="4"/>
      <c r="K125" s="4"/>
      <c r="L125" s="4"/>
      <c r="M125" s="4"/>
      <c r="N12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5" s="7" t="s">
        <v>45</v>
      </c>
      <c r="P125" s="67"/>
      <c r="Q125" s="27"/>
    </row>
    <row r="126" spans="1:17" ht="41.1" customHeight="1" x14ac:dyDescent="0.25">
      <c r="A126" s="6"/>
      <c r="B126" s="2"/>
      <c r="C126" s="3" t="s">
        <v>44</v>
      </c>
      <c r="D126" s="3" t="str">
        <f>VLOOKUP(C126,FIGURASCONVENIO4[],COLUMN(FIGURASCONVENIO4[Categoría]),0)</f>
        <v xml:space="preserve"> </v>
      </c>
      <c r="E126" s="3" t="s">
        <v>44</v>
      </c>
      <c r="F126" s="3" t="str">
        <f>VLOOKUP(Tabla97[[#This Row],[CLAVE MODALIDAD CONTRATO DE TRABAJO]],MODALIDADCONTRATO9[],2,FALSE)</f>
        <v xml:space="preserve"> </v>
      </c>
      <c r="G126" s="30"/>
      <c r="H126" s="29"/>
      <c r="I126" s="2"/>
      <c r="J126" s="4"/>
      <c r="K126" s="4"/>
      <c r="L126" s="4"/>
      <c r="M126" s="4"/>
      <c r="N12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6" s="7" t="s">
        <v>45</v>
      </c>
      <c r="P126" s="67"/>
      <c r="Q126" s="27"/>
    </row>
    <row r="127" spans="1:17" ht="41.1" customHeight="1" x14ac:dyDescent="0.25">
      <c r="A127" s="6"/>
      <c r="B127" s="2"/>
      <c r="C127" s="3" t="s">
        <v>44</v>
      </c>
      <c r="D127" s="3" t="str">
        <f>VLOOKUP(C127,FIGURASCONVENIO4[],COLUMN(FIGURASCONVENIO4[Categoría]),0)</f>
        <v xml:space="preserve"> </v>
      </c>
      <c r="E127" s="3" t="s">
        <v>44</v>
      </c>
      <c r="F127" s="3" t="str">
        <f>VLOOKUP(Tabla97[[#This Row],[CLAVE MODALIDAD CONTRATO DE TRABAJO]],MODALIDADCONTRATO9[],2,FALSE)</f>
        <v xml:space="preserve"> </v>
      </c>
      <c r="G127" s="30"/>
      <c r="H127" s="29"/>
      <c r="I127" s="2"/>
      <c r="J127" s="4"/>
      <c r="K127" s="4"/>
      <c r="L127" s="4"/>
      <c r="M127" s="4"/>
      <c r="N12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7" s="7" t="s">
        <v>45</v>
      </c>
      <c r="P127" s="67"/>
      <c r="Q127" s="27"/>
    </row>
    <row r="128" spans="1:17" ht="41.1" customHeight="1" x14ac:dyDescent="0.25">
      <c r="A128" s="6"/>
      <c r="B128" s="2"/>
      <c r="C128" s="3" t="s">
        <v>44</v>
      </c>
      <c r="D128" s="3" t="str">
        <f>VLOOKUP(C128,FIGURASCONVENIO4[],COLUMN(FIGURASCONVENIO4[Categoría]),0)</f>
        <v xml:space="preserve"> </v>
      </c>
      <c r="E128" s="3" t="s">
        <v>44</v>
      </c>
      <c r="F128" s="3" t="str">
        <f>VLOOKUP(Tabla97[[#This Row],[CLAVE MODALIDAD CONTRATO DE TRABAJO]],MODALIDADCONTRATO9[],2,FALSE)</f>
        <v xml:space="preserve"> </v>
      </c>
      <c r="G128" s="30"/>
      <c r="H128" s="29"/>
      <c r="I128" s="2"/>
      <c r="J128" s="4"/>
      <c r="K128" s="4"/>
      <c r="L128" s="4"/>
      <c r="M128" s="4"/>
      <c r="N12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8" s="7" t="s">
        <v>45</v>
      </c>
      <c r="P128" s="67"/>
      <c r="Q128" s="27"/>
    </row>
    <row r="129" spans="1:17" ht="41.1" customHeight="1" x14ac:dyDescent="0.25">
      <c r="A129" s="6"/>
      <c r="B129" s="2"/>
      <c r="C129" s="3" t="s">
        <v>44</v>
      </c>
      <c r="D129" s="3" t="str">
        <f>VLOOKUP(C129,FIGURASCONVENIO4[],COLUMN(FIGURASCONVENIO4[Categoría]),0)</f>
        <v xml:space="preserve"> </v>
      </c>
      <c r="E129" s="3" t="s">
        <v>44</v>
      </c>
      <c r="F129" s="3" t="str">
        <f>VLOOKUP(Tabla97[[#This Row],[CLAVE MODALIDAD CONTRATO DE TRABAJO]],MODALIDADCONTRATO9[],2,FALSE)</f>
        <v xml:space="preserve"> </v>
      </c>
      <c r="G129" s="30"/>
      <c r="H129" s="29"/>
      <c r="I129" s="2"/>
      <c r="J129" s="4"/>
      <c r="K129" s="4"/>
      <c r="L129" s="4"/>
      <c r="M129" s="4"/>
      <c r="N12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29" s="7" t="s">
        <v>45</v>
      </c>
      <c r="P129" s="67"/>
      <c r="Q129" s="27"/>
    </row>
    <row r="130" spans="1:17" ht="41.1" customHeight="1" x14ac:dyDescent="0.25">
      <c r="A130" s="6"/>
      <c r="B130" s="2"/>
      <c r="C130" s="3" t="s">
        <v>44</v>
      </c>
      <c r="D130" s="3" t="str">
        <f>VLOOKUP(C130,FIGURASCONVENIO4[],COLUMN(FIGURASCONVENIO4[Categoría]),0)</f>
        <v xml:space="preserve"> </v>
      </c>
      <c r="E130" s="3" t="s">
        <v>44</v>
      </c>
      <c r="F130" s="3" t="str">
        <f>VLOOKUP(Tabla97[[#This Row],[CLAVE MODALIDAD CONTRATO DE TRABAJO]],MODALIDADCONTRATO9[],2,FALSE)</f>
        <v xml:space="preserve"> </v>
      </c>
      <c r="G130" s="30"/>
      <c r="H130" s="29"/>
      <c r="I130" s="5"/>
      <c r="J130" s="4"/>
      <c r="K130" s="4"/>
      <c r="L130" s="4"/>
      <c r="M130" s="4"/>
      <c r="N13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0" s="7" t="s">
        <v>45</v>
      </c>
      <c r="P130" s="67"/>
      <c r="Q130" s="27"/>
    </row>
    <row r="131" spans="1:17" ht="41.1" customHeight="1" x14ac:dyDescent="0.25">
      <c r="A131" s="6"/>
      <c r="B131" s="2"/>
      <c r="C131" s="3" t="s">
        <v>44</v>
      </c>
      <c r="D131" s="3" t="str">
        <f>VLOOKUP(C131,FIGURASCONVENIO4[],COLUMN(FIGURASCONVENIO4[Categoría]),0)</f>
        <v xml:space="preserve"> </v>
      </c>
      <c r="E131" s="3" t="s">
        <v>44</v>
      </c>
      <c r="F131" s="3" t="str">
        <f>VLOOKUP(Tabla97[[#This Row],[CLAVE MODALIDAD CONTRATO DE TRABAJO]],MODALIDADCONTRATO9[],2,FALSE)</f>
        <v xml:space="preserve"> </v>
      </c>
      <c r="G131" s="30"/>
      <c r="H131" s="29"/>
      <c r="I131" s="2"/>
      <c r="J131" s="4"/>
      <c r="K131" s="4"/>
      <c r="L131" s="4"/>
      <c r="M131" s="4"/>
      <c r="N13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1" s="7" t="s">
        <v>45</v>
      </c>
      <c r="P131" s="67"/>
      <c r="Q131" s="27"/>
    </row>
    <row r="132" spans="1:17" ht="41.1" customHeight="1" x14ac:dyDescent="0.25">
      <c r="A132" s="6"/>
      <c r="B132" s="2"/>
      <c r="C132" s="3" t="s">
        <v>44</v>
      </c>
      <c r="D132" s="3" t="str">
        <f>VLOOKUP(C132,FIGURASCONVENIO4[],COLUMN(FIGURASCONVENIO4[Categoría]),0)</f>
        <v xml:space="preserve"> </v>
      </c>
      <c r="E132" s="3" t="s">
        <v>44</v>
      </c>
      <c r="F132" s="3" t="str">
        <f>VLOOKUP(Tabla97[[#This Row],[CLAVE MODALIDAD CONTRATO DE TRABAJO]],MODALIDADCONTRATO9[],2,FALSE)</f>
        <v xml:space="preserve"> </v>
      </c>
      <c r="G132" s="30"/>
      <c r="H132" s="29"/>
      <c r="I132" s="2"/>
      <c r="J132" s="4"/>
      <c r="K132" s="4"/>
      <c r="L132" s="4"/>
      <c r="M132" s="4"/>
      <c r="N13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2" s="7" t="s">
        <v>45</v>
      </c>
      <c r="P132" s="67"/>
      <c r="Q132" s="27"/>
    </row>
    <row r="133" spans="1:17" ht="41.1" customHeight="1" x14ac:dyDescent="0.25">
      <c r="A133" s="6"/>
      <c r="B133" s="2"/>
      <c r="C133" s="3" t="s">
        <v>44</v>
      </c>
      <c r="D133" s="3" t="str">
        <f>VLOOKUP(C133,FIGURASCONVENIO4[],COLUMN(FIGURASCONVENIO4[Categoría]),0)</f>
        <v xml:space="preserve"> </v>
      </c>
      <c r="E133" s="3" t="s">
        <v>44</v>
      </c>
      <c r="F133" s="3" t="str">
        <f>VLOOKUP(Tabla97[[#This Row],[CLAVE MODALIDAD CONTRATO DE TRABAJO]],MODALIDADCONTRATO9[],2,FALSE)</f>
        <v xml:space="preserve"> </v>
      </c>
      <c r="G133" s="30"/>
      <c r="H133" s="29"/>
      <c r="I133" s="2"/>
      <c r="J133" s="4"/>
      <c r="K133" s="4"/>
      <c r="L133" s="4"/>
      <c r="M133" s="4"/>
      <c r="N13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3" s="7" t="s">
        <v>45</v>
      </c>
      <c r="P133" s="67"/>
      <c r="Q133" s="27"/>
    </row>
    <row r="134" spans="1:17" ht="41.1" customHeight="1" x14ac:dyDescent="0.25">
      <c r="A134" s="6"/>
      <c r="B134" s="2"/>
      <c r="C134" s="3" t="s">
        <v>44</v>
      </c>
      <c r="D134" s="3" t="str">
        <f>VLOOKUP(C134,FIGURASCONVENIO4[],COLUMN(FIGURASCONVENIO4[Categoría]),0)</f>
        <v xml:space="preserve"> </v>
      </c>
      <c r="E134" s="3" t="s">
        <v>44</v>
      </c>
      <c r="F134" s="3" t="str">
        <f>VLOOKUP(Tabla97[[#This Row],[CLAVE MODALIDAD CONTRATO DE TRABAJO]],MODALIDADCONTRATO9[],2,FALSE)</f>
        <v xml:space="preserve"> </v>
      </c>
      <c r="G134" s="30"/>
      <c r="H134" s="29"/>
      <c r="I134" s="2"/>
      <c r="J134" s="4"/>
      <c r="K134" s="4"/>
      <c r="L134" s="4"/>
      <c r="M134" s="4"/>
      <c r="N13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4" s="7" t="s">
        <v>45</v>
      </c>
      <c r="P134" s="67"/>
      <c r="Q134" s="27"/>
    </row>
    <row r="135" spans="1:17" ht="41.1" customHeight="1" x14ac:dyDescent="0.25">
      <c r="A135" s="6"/>
      <c r="B135" s="2"/>
      <c r="C135" s="3" t="s">
        <v>44</v>
      </c>
      <c r="D135" s="3" t="str">
        <f>VLOOKUP(C135,FIGURASCONVENIO4[],COLUMN(FIGURASCONVENIO4[Categoría]),0)</f>
        <v xml:space="preserve"> </v>
      </c>
      <c r="E135" s="3" t="s">
        <v>44</v>
      </c>
      <c r="F135" s="3" t="str">
        <f>VLOOKUP(Tabla97[[#This Row],[CLAVE MODALIDAD CONTRATO DE TRABAJO]],MODALIDADCONTRATO9[],2,FALSE)</f>
        <v xml:space="preserve"> </v>
      </c>
      <c r="G135" s="30"/>
      <c r="H135" s="29"/>
      <c r="I135" s="5"/>
      <c r="J135" s="4"/>
      <c r="K135" s="4"/>
      <c r="L135" s="4"/>
      <c r="M135" s="4"/>
      <c r="N13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5" s="7" t="s">
        <v>45</v>
      </c>
      <c r="P135" s="67"/>
      <c r="Q135" s="27"/>
    </row>
    <row r="136" spans="1:17" ht="41.1" customHeight="1" x14ac:dyDescent="0.25">
      <c r="A136" s="6"/>
      <c r="B136" s="2"/>
      <c r="C136" s="3" t="s">
        <v>44</v>
      </c>
      <c r="D136" s="3" t="str">
        <f>VLOOKUP(C136,FIGURASCONVENIO4[],COLUMN(FIGURASCONVENIO4[Categoría]),0)</f>
        <v xml:space="preserve"> </v>
      </c>
      <c r="E136" s="3" t="s">
        <v>44</v>
      </c>
      <c r="F136" s="3" t="str">
        <f>VLOOKUP(Tabla97[[#This Row],[CLAVE MODALIDAD CONTRATO DE TRABAJO]],MODALIDADCONTRATO9[],2,FALSE)</f>
        <v xml:space="preserve"> </v>
      </c>
      <c r="G136" s="30"/>
      <c r="H136" s="29"/>
      <c r="I136" s="2"/>
      <c r="J136" s="4"/>
      <c r="K136" s="4"/>
      <c r="L136" s="4"/>
      <c r="M136" s="4"/>
      <c r="N13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6" s="7" t="s">
        <v>45</v>
      </c>
      <c r="P136" s="67"/>
      <c r="Q136" s="27"/>
    </row>
    <row r="137" spans="1:17" ht="41.1" customHeight="1" x14ac:dyDescent="0.25">
      <c r="A137" s="6"/>
      <c r="B137" s="2"/>
      <c r="C137" s="3" t="s">
        <v>44</v>
      </c>
      <c r="D137" s="3" t="str">
        <f>VLOOKUP(C137,FIGURASCONVENIO4[],COLUMN(FIGURASCONVENIO4[Categoría]),0)</f>
        <v xml:space="preserve"> </v>
      </c>
      <c r="E137" s="3" t="s">
        <v>44</v>
      </c>
      <c r="F137" s="3" t="str">
        <f>VLOOKUP(Tabla97[[#This Row],[CLAVE MODALIDAD CONTRATO DE TRABAJO]],MODALIDADCONTRATO9[],2,FALSE)</f>
        <v xml:space="preserve"> </v>
      </c>
      <c r="G137" s="30"/>
      <c r="H137" s="29"/>
      <c r="I137" s="2"/>
      <c r="J137" s="4"/>
      <c r="K137" s="4"/>
      <c r="L137" s="4"/>
      <c r="M137" s="4"/>
      <c r="N13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7" s="7" t="s">
        <v>45</v>
      </c>
      <c r="P137" s="67"/>
      <c r="Q137" s="27"/>
    </row>
    <row r="138" spans="1:17" ht="41.1" customHeight="1" x14ac:dyDescent="0.25">
      <c r="A138" s="6"/>
      <c r="B138" s="2"/>
      <c r="C138" s="3" t="s">
        <v>44</v>
      </c>
      <c r="D138" s="3" t="str">
        <f>VLOOKUP(C138,FIGURASCONVENIO4[],COLUMN(FIGURASCONVENIO4[Categoría]),0)</f>
        <v xml:space="preserve"> </v>
      </c>
      <c r="E138" s="3" t="s">
        <v>44</v>
      </c>
      <c r="F138" s="3" t="str">
        <f>VLOOKUP(Tabla97[[#This Row],[CLAVE MODALIDAD CONTRATO DE TRABAJO]],MODALIDADCONTRATO9[],2,FALSE)</f>
        <v xml:space="preserve"> </v>
      </c>
      <c r="G138" s="30"/>
      <c r="H138" s="29"/>
      <c r="I138" s="2"/>
      <c r="J138" s="4"/>
      <c r="K138" s="4"/>
      <c r="L138" s="4"/>
      <c r="M138" s="4"/>
      <c r="N13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8" s="7" t="s">
        <v>45</v>
      </c>
      <c r="P138" s="67"/>
      <c r="Q138" s="27"/>
    </row>
    <row r="139" spans="1:17" ht="41.1" customHeight="1" x14ac:dyDescent="0.25">
      <c r="A139" s="6"/>
      <c r="B139" s="2"/>
      <c r="C139" s="3" t="s">
        <v>44</v>
      </c>
      <c r="D139" s="3" t="str">
        <f>VLOOKUP(C139,FIGURASCONVENIO4[],COLUMN(FIGURASCONVENIO4[Categoría]),0)</f>
        <v xml:space="preserve"> </v>
      </c>
      <c r="E139" s="3" t="s">
        <v>44</v>
      </c>
      <c r="F139" s="3" t="str">
        <f>VLOOKUP(Tabla97[[#This Row],[CLAVE MODALIDAD CONTRATO DE TRABAJO]],MODALIDADCONTRATO9[],2,FALSE)</f>
        <v xml:space="preserve"> </v>
      </c>
      <c r="G139" s="30"/>
      <c r="H139" s="29"/>
      <c r="I139" s="2"/>
      <c r="J139" s="4"/>
      <c r="K139" s="4"/>
      <c r="L139" s="4"/>
      <c r="M139" s="9"/>
      <c r="N13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39" s="7" t="s">
        <v>45</v>
      </c>
      <c r="P139" s="67"/>
      <c r="Q139" s="27"/>
    </row>
    <row r="140" spans="1:17" ht="41.1" customHeight="1" x14ac:dyDescent="0.25">
      <c r="A140" s="6"/>
      <c r="B140" s="2"/>
      <c r="C140" s="3" t="s">
        <v>44</v>
      </c>
      <c r="D140" s="3" t="str">
        <f>VLOOKUP(C140,FIGURASCONVENIO4[],COLUMN(FIGURASCONVENIO4[Categoría]),0)</f>
        <v xml:space="preserve"> </v>
      </c>
      <c r="E140" s="3" t="s">
        <v>44</v>
      </c>
      <c r="F140" s="3" t="str">
        <f>VLOOKUP(Tabla97[[#This Row],[CLAVE MODALIDAD CONTRATO DE TRABAJO]],MODALIDADCONTRATO9[],2,FALSE)</f>
        <v xml:space="preserve"> </v>
      </c>
      <c r="G140" s="30"/>
      <c r="H140" s="29"/>
      <c r="I140" s="5"/>
      <c r="J140" s="4"/>
      <c r="K140" s="4"/>
      <c r="L140" s="4"/>
      <c r="M140" s="4"/>
      <c r="N14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0" s="7" t="s">
        <v>45</v>
      </c>
      <c r="P140" s="67"/>
      <c r="Q140" s="27"/>
    </row>
    <row r="141" spans="1:17" ht="41.1" customHeight="1" x14ac:dyDescent="0.25">
      <c r="A141" s="6"/>
      <c r="B141" s="2"/>
      <c r="C141" s="3" t="s">
        <v>44</v>
      </c>
      <c r="D141" s="3" t="str">
        <f>VLOOKUP(C141,FIGURASCONVENIO4[],COLUMN(FIGURASCONVENIO4[Categoría]),0)</f>
        <v xml:space="preserve"> </v>
      </c>
      <c r="E141" s="3" t="s">
        <v>44</v>
      </c>
      <c r="F141" s="3" t="str">
        <f>VLOOKUP(Tabla97[[#This Row],[CLAVE MODALIDAD CONTRATO DE TRABAJO]],MODALIDADCONTRATO9[],2,FALSE)</f>
        <v xml:space="preserve"> </v>
      </c>
      <c r="G141" s="30"/>
      <c r="H141" s="29"/>
      <c r="I141" s="2"/>
      <c r="J141" s="4"/>
      <c r="K141" s="4"/>
      <c r="L141" s="4"/>
      <c r="M141" s="4"/>
      <c r="N14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1" s="7" t="s">
        <v>45</v>
      </c>
      <c r="P141" s="67"/>
      <c r="Q141" s="27"/>
    </row>
    <row r="142" spans="1:17" ht="41.1" customHeight="1" x14ac:dyDescent="0.25">
      <c r="A142" s="6"/>
      <c r="B142" s="2"/>
      <c r="C142" s="3" t="s">
        <v>44</v>
      </c>
      <c r="D142" s="3" t="str">
        <f>VLOOKUP(C142,FIGURASCONVENIO4[],COLUMN(FIGURASCONVENIO4[Categoría]),0)</f>
        <v xml:space="preserve"> </v>
      </c>
      <c r="E142" s="3" t="s">
        <v>44</v>
      </c>
      <c r="F142" s="3" t="str">
        <f>VLOOKUP(Tabla97[[#This Row],[CLAVE MODALIDAD CONTRATO DE TRABAJO]],MODALIDADCONTRATO9[],2,FALSE)</f>
        <v xml:space="preserve"> </v>
      </c>
      <c r="G142" s="30"/>
      <c r="H142" s="29"/>
      <c r="I142" s="2"/>
      <c r="J142" s="4"/>
      <c r="K142" s="4"/>
      <c r="L142" s="4"/>
      <c r="M142" s="4"/>
      <c r="N14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2" s="7" t="s">
        <v>45</v>
      </c>
      <c r="P142" s="67"/>
      <c r="Q142" s="27"/>
    </row>
    <row r="143" spans="1:17" ht="41.1" customHeight="1" x14ac:dyDescent="0.25">
      <c r="A143" s="6"/>
      <c r="B143" s="2"/>
      <c r="C143" s="3" t="s">
        <v>44</v>
      </c>
      <c r="D143" s="3" t="str">
        <f>VLOOKUP(C143,FIGURASCONVENIO4[],COLUMN(FIGURASCONVENIO4[Categoría]),0)</f>
        <v xml:space="preserve"> </v>
      </c>
      <c r="E143" s="3" t="s">
        <v>44</v>
      </c>
      <c r="F143" s="3" t="str">
        <f>VLOOKUP(Tabla97[[#This Row],[CLAVE MODALIDAD CONTRATO DE TRABAJO]],MODALIDADCONTRATO9[],2,FALSE)</f>
        <v xml:space="preserve"> </v>
      </c>
      <c r="G143" s="30"/>
      <c r="H143" s="29"/>
      <c r="I143" s="2"/>
      <c r="J143" s="4"/>
      <c r="K143" s="4"/>
      <c r="L143" s="4"/>
      <c r="M143" s="4"/>
      <c r="N14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3" s="7" t="s">
        <v>45</v>
      </c>
      <c r="P143" s="67"/>
      <c r="Q143" s="27"/>
    </row>
    <row r="144" spans="1:17" ht="41.1" customHeight="1" x14ac:dyDescent="0.25">
      <c r="A144" s="6"/>
      <c r="B144" s="2"/>
      <c r="C144" s="3" t="s">
        <v>44</v>
      </c>
      <c r="D144" s="3" t="str">
        <f>VLOOKUP(C144,FIGURASCONVENIO4[],COLUMN(FIGURASCONVENIO4[Categoría]),0)</f>
        <v xml:space="preserve"> </v>
      </c>
      <c r="E144" s="3" t="s">
        <v>44</v>
      </c>
      <c r="F144" s="3" t="str">
        <f>VLOOKUP(Tabla97[[#This Row],[CLAVE MODALIDAD CONTRATO DE TRABAJO]],MODALIDADCONTRATO9[],2,FALSE)</f>
        <v xml:space="preserve"> </v>
      </c>
      <c r="G144" s="30"/>
      <c r="H144" s="29"/>
      <c r="I144" s="2"/>
      <c r="J144" s="4"/>
      <c r="K144" s="4"/>
      <c r="L144" s="4"/>
      <c r="M144" s="4"/>
      <c r="N14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4" s="7" t="s">
        <v>45</v>
      </c>
      <c r="P144" s="67"/>
      <c r="Q144" s="27"/>
    </row>
    <row r="145" spans="1:17" ht="41.1" customHeight="1" x14ac:dyDescent="0.25">
      <c r="A145" s="6"/>
      <c r="B145" s="2"/>
      <c r="C145" s="3" t="s">
        <v>44</v>
      </c>
      <c r="D145" s="3" t="str">
        <f>VLOOKUP(C145,FIGURASCONVENIO4[],COLUMN(FIGURASCONVENIO4[Categoría]),0)</f>
        <v xml:space="preserve"> </v>
      </c>
      <c r="E145" s="3" t="s">
        <v>44</v>
      </c>
      <c r="F145" s="3" t="str">
        <f>VLOOKUP(Tabla97[[#This Row],[CLAVE MODALIDAD CONTRATO DE TRABAJO]],MODALIDADCONTRATO9[],2,FALSE)</f>
        <v xml:space="preserve"> </v>
      </c>
      <c r="G145" s="30"/>
      <c r="H145" s="29"/>
      <c r="I145" s="5"/>
      <c r="J145" s="4"/>
      <c r="K145" s="4"/>
      <c r="L145" s="4"/>
      <c r="M145" s="4"/>
      <c r="N14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5" s="7" t="s">
        <v>45</v>
      </c>
      <c r="P145" s="67"/>
      <c r="Q145" s="27"/>
    </row>
    <row r="146" spans="1:17" ht="41.1" customHeight="1" x14ac:dyDescent="0.25">
      <c r="A146" s="6"/>
      <c r="B146" s="2"/>
      <c r="C146" s="3" t="s">
        <v>44</v>
      </c>
      <c r="D146" s="3" t="str">
        <f>VLOOKUP(C146,FIGURASCONVENIO4[],COLUMN(FIGURASCONVENIO4[Categoría]),0)</f>
        <v xml:space="preserve"> </v>
      </c>
      <c r="E146" s="3" t="s">
        <v>44</v>
      </c>
      <c r="F146" s="3" t="str">
        <f>VLOOKUP(Tabla97[[#This Row],[CLAVE MODALIDAD CONTRATO DE TRABAJO]],MODALIDADCONTRATO9[],2,FALSE)</f>
        <v xml:space="preserve"> </v>
      </c>
      <c r="G146" s="30"/>
      <c r="H146" s="29"/>
      <c r="I146" s="2"/>
      <c r="J146" s="4"/>
      <c r="K146" s="4"/>
      <c r="L146" s="4"/>
      <c r="M146" s="4"/>
      <c r="N14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6" s="7" t="s">
        <v>45</v>
      </c>
      <c r="P146" s="67"/>
      <c r="Q146" s="27"/>
    </row>
    <row r="147" spans="1:17" ht="41.1" customHeight="1" x14ac:dyDescent="0.25">
      <c r="A147" s="6"/>
      <c r="B147" s="2"/>
      <c r="C147" s="3" t="s">
        <v>44</v>
      </c>
      <c r="D147" s="3" t="str">
        <f>VLOOKUP(C147,FIGURASCONVENIO4[],COLUMN(FIGURASCONVENIO4[Categoría]),0)</f>
        <v xml:space="preserve"> </v>
      </c>
      <c r="E147" s="3" t="s">
        <v>44</v>
      </c>
      <c r="F147" s="3" t="str">
        <f>VLOOKUP(Tabla97[[#This Row],[CLAVE MODALIDAD CONTRATO DE TRABAJO]],MODALIDADCONTRATO9[],2,FALSE)</f>
        <v xml:space="preserve"> </v>
      </c>
      <c r="G147" s="30"/>
      <c r="H147" s="29"/>
      <c r="I147" s="2"/>
      <c r="J147" s="4"/>
      <c r="K147" s="4"/>
      <c r="L147" s="4"/>
      <c r="M147" s="4"/>
      <c r="N14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7" s="7" t="s">
        <v>45</v>
      </c>
      <c r="P147" s="67"/>
      <c r="Q147" s="27"/>
    </row>
    <row r="148" spans="1:17" ht="41.1" customHeight="1" x14ac:dyDescent="0.25">
      <c r="A148" s="6"/>
      <c r="B148" s="2"/>
      <c r="C148" s="3" t="s">
        <v>44</v>
      </c>
      <c r="D148" s="3" t="str">
        <f>VLOOKUP(C148,FIGURASCONVENIO4[],COLUMN(FIGURASCONVENIO4[Categoría]),0)</f>
        <v xml:space="preserve"> </v>
      </c>
      <c r="E148" s="3" t="s">
        <v>44</v>
      </c>
      <c r="F148" s="3" t="str">
        <f>VLOOKUP(Tabla97[[#This Row],[CLAVE MODALIDAD CONTRATO DE TRABAJO]],MODALIDADCONTRATO9[],2,FALSE)</f>
        <v xml:space="preserve"> </v>
      </c>
      <c r="G148" s="30"/>
      <c r="H148" s="29"/>
      <c r="I148" s="2"/>
      <c r="J148" s="4"/>
      <c r="K148" s="4"/>
      <c r="L148" s="4"/>
      <c r="M148" s="4"/>
      <c r="N14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8" s="7" t="s">
        <v>45</v>
      </c>
      <c r="P148" s="67"/>
      <c r="Q148" s="27"/>
    </row>
    <row r="149" spans="1:17" ht="41.1" customHeight="1" x14ac:dyDescent="0.25">
      <c r="A149" s="6"/>
      <c r="B149" s="2"/>
      <c r="C149" s="3" t="s">
        <v>44</v>
      </c>
      <c r="D149" s="3" t="str">
        <f>VLOOKUP(C149,FIGURASCONVENIO4[],COLUMN(FIGURASCONVENIO4[Categoría]),0)</f>
        <v xml:space="preserve"> </v>
      </c>
      <c r="E149" s="3" t="s">
        <v>44</v>
      </c>
      <c r="F149" s="3" t="str">
        <f>VLOOKUP(Tabla97[[#This Row],[CLAVE MODALIDAD CONTRATO DE TRABAJO]],MODALIDADCONTRATO9[],2,FALSE)</f>
        <v xml:space="preserve"> </v>
      </c>
      <c r="G149" s="30"/>
      <c r="H149" s="29"/>
      <c r="I149" s="2"/>
      <c r="J149" s="4"/>
      <c r="K149" s="4"/>
      <c r="L149" s="4"/>
      <c r="M149" s="4"/>
      <c r="N14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49" s="7" t="s">
        <v>45</v>
      </c>
      <c r="P149" s="67"/>
      <c r="Q149" s="27"/>
    </row>
    <row r="150" spans="1:17" ht="41.1" customHeight="1" x14ac:dyDescent="0.25">
      <c r="A150" s="6"/>
      <c r="B150" s="2"/>
      <c r="C150" s="3" t="s">
        <v>44</v>
      </c>
      <c r="D150" s="3" t="str">
        <f>VLOOKUP(C150,FIGURASCONVENIO4[],COLUMN(FIGURASCONVENIO4[Categoría]),0)</f>
        <v xml:space="preserve"> </v>
      </c>
      <c r="E150" s="3" t="s">
        <v>44</v>
      </c>
      <c r="F150" s="3" t="str">
        <f>VLOOKUP(Tabla97[[#This Row],[CLAVE MODALIDAD CONTRATO DE TRABAJO]],MODALIDADCONTRATO9[],2,FALSE)</f>
        <v xml:space="preserve"> </v>
      </c>
      <c r="G150" s="30"/>
      <c r="H150" s="29"/>
      <c r="I150" s="5"/>
      <c r="J150" s="4"/>
      <c r="K150" s="4"/>
      <c r="L150" s="4"/>
      <c r="M150" s="4"/>
      <c r="N15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0" s="7" t="s">
        <v>45</v>
      </c>
      <c r="P150" s="67"/>
      <c r="Q150" s="27"/>
    </row>
    <row r="151" spans="1:17" ht="41.1" customHeight="1" x14ac:dyDescent="0.25">
      <c r="A151" s="6"/>
      <c r="B151" s="2"/>
      <c r="C151" s="3" t="s">
        <v>44</v>
      </c>
      <c r="D151" s="3" t="str">
        <f>VLOOKUP(C151,FIGURASCONVENIO4[],COLUMN(FIGURASCONVENIO4[Categoría]),0)</f>
        <v xml:space="preserve"> </v>
      </c>
      <c r="E151" s="3" t="s">
        <v>44</v>
      </c>
      <c r="F151" s="3" t="str">
        <f>VLOOKUP(Tabla97[[#This Row],[CLAVE MODALIDAD CONTRATO DE TRABAJO]],MODALIDADCONTRATO9[],2,FALSE)</f>
        <v xml:space="preserve"> </v>
      </c>
      <c r="G151" s="30"/>
      <c r="H151" s="29"/>
      <c r="I151" s="2"/>
      <c r="J151" s="4"/>
      <c r="K151" s="4"/>
      <c r="L151" s="4"/>
      <c r="M151" s="4"/>
      <c r="N15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1" s="7" t="s">
        <v>45</v>
      </c>
      <c r="P151" s="67"/>
      <c r="Q151" s="27"/>
    </row>
    <row r="152" spans="1:17" ht="41.1" customHeight="1" x14ac:dyDescent="0.25">
      <c r="A152" s="6"/>
      <c r="B152" s="2"/>
      <c r="C152" s="3" t="s">
        <v>44</v>
      </c>
      <c r="D152" s="3" t="str">
        <f>VLOOKUP(C152,FIGURASCONVENIO4[],COLUMN(FIGURASCONVENIO4[Categoría]),0)</f>
        <v xml:space="preserve"> </v>
      </c>
      <c r="E152" s="3" t="s">
        <v>44</v>
      </c>
      <c r="F152" s="3" t="str">
        <f>VLOOKUP(Tabla97[[#This Row],[CLAVE MODALIDAD CONTRATO DE TRABAJO]],MODALIDADCONTRATO9[],2,FALSE)</f>
        <v xml:space="preserve"> </v>
      </c>
      <c r="G152" s="30"/>
      <c r="H152" s="29"/>
      <c r="I152" s="2"/>
      <c r="J152" s="4"/>
      <c r="K152" s="4"/>
      <c r="L152" s="4"/>
      <c r="M152" s="4"/>
      <c r="N15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2" s="7" t="s">
        <v>45</v>
      </c>
      <c r="P152" s="67"/>
      <c r="Q152" s="27"/>
    </row>
    <row r="153" spans="1:17" ht="41.1" customHeight="1" x14ac:dyDescent="0.25">
      <c r="A153" s="6"/>
      <c r="B153" s="2"/>
      <c r="C153" s="3" t="s">
        <v>44</v>
      </c>
      <c r="D153" s="3" t="str">
        <f>VLOOKUP(C153,FIGURASCONVENIO4[],COLUMN(FIGURASCONVENIO4[Categoría]),0)</f>
        <v xml:space="preserve"> </v>
      </c>
      <c r="E153" s="3" t="s">
        <v>44</v>
      </c>
      <c r="F153" s="3" t="str">
        <f>VLOOKUP(Tabla97[[#This Row],[CLAVE MODALIDAD CONTRATO DE TRABAJO]],MODALIDADCONTRATO9[],2,FALSE)</f>
        <v xml:space="preserve"> </v>
      </c>
      <c r="G153" s="30"/>
      <c r="H153" s="29"/>
      <c r="I153" s="2"/>
      <c r="J153" s="4"/>
      <c r="K153" s="4"/>
      <c r="L153" s="4"/>
      <c r="M153" s="4"/>
      <c r="N15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3" s="7" t="s">
        <v>45</v>
      </c>
      <c r="P153" s="67"/>
      <c r="Q153" s="27"/>
    </row>
    <row r="154" spans="1:17" ht="41.1" customHeight="1" x14ac:dyDescent="0.25">
      <c r="A154" s="6"/>
      <c r="B154" s="2"/>
      <c r="C154" s="3" t="s">
        <v>44</v>
      </c>
      <c r="D154" s="3" t="str">
        <f>VLOOKUP(C154,FIGURASCONVENIO4[],COLUMN(FIGURASCONVENIO4[Categoría]),0)</f>
        <v xml:space="preserve"> </v>
      </c>
      <c r="E154" s="3" t="s">
        <v>44</v>
      </c>
      <c r="F154" s="3" t="str">
        <f>VLOOKUP(Tabla97[[#This Row],[CLAVE MODALIDAD CONTRATO DE TRABAJO]],MODALIDADCONTRATO9[],2,FALSE)</f>
        <v xml:space="preserve"> </v>
      </c>
      <c r="G154" s="30"/>
      <c r="H154" s="29"/>
      <c r="I154" s="2"/>
      <c r="J154" s="4"/>
      <c r="K154" s="4"/>
      <c r="L154" s="4"/>
      <c r="M154" s="9"/>
      <c r="N15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4" s="7" t="s">
        <v>45</v>
      </c>
      <c r="P154" s="67"/>
      <c r="Q154" s="27"/>
    </row>
    <row r="155" spans="1:17" ht="41.1" customHeight="1" x14ac:dyDescent="0.25">
      <c r="A155" s="6"/>
      <c r="B155" s="2"/>
      <c r="C155" s="3" t="s">
        <v>44</v>
      </c>
      <c r="D155" s="3" t="str">
        <f>VLOOKUP(C155,FIGURASCONVENIO4[],COLUMN(FIGURASCONVENIO4[Categoría]),0)</f>
        <v xml:space="preserve"> </v>
      </c>
      <c r="E155" s="3" t="s">
        <v>44</v>
      </c>
      <c r="F155" s="3" t="str">
        <f>VLOOKUP(Tabla97[[#This Row],[CLAVE MODALIDAD CONTRATO DE TRABAJO]],MODALIDADCONTRATO9[],2,FALSE)</f>
        <v xml:space="preserve"> </v>
      </c>
      <c r="G155" s="30"/>
      <c r="H155" s="29"/>
      <c r="I155" s="5"/>
      <c r="J155" s="4"/>
      <c r="K155" s="4"/>
      <c r="L155" s="4"/>
      <c r="M155" s="4"/>
      <c r="N15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5" s="7" t="s">
        <v>45</v>
      </c>
      <c r="P155" s="67"/>
      <c r="Q155" s="27"/>
    </row>
    <row r="156" spans="1:17" ht="41.1" customHeight="1" x14ac:dyDescent="0.25">
      <c r="A156" s="6"/>
      <c r="B156" s="2"/>
      <c r="C156" s="3" t="s">
        <v>44</v>
      </c>
      <c r="D156" s="3" t="str">
        <f>VLOOKUP(C156,FIGURASCONVENIO4[],COLUMN(FIGURASCONVENIO4[Categoría]),0)</f>
        <v xml:space="preserve"> </v>
      </c>
      <c r="E156" s="3" t="s">
        <v>44</v>
      </c>
      <c r="F156" s="3" t="str">
        <f>VLOOKUP(Tabla97[[#This Row],[CLAVE MODALIDAD CONTRATO DE TRABAJO]],MODALIDADCONTRATO9[],2,FALSE)</f>
        <v xml:space="preserve"> </v>
      </c>
      <c r="G156" s="30"/>
      <c r="H156" s="29"/>
      <c r="I156" s="2"/>
      <c r="J156" s="4"/>
      <c r="K156" s="4"/>
      <c r="L156" s="4"/>
      <c r="M156" s="4"/>
      <c r="N15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6" s="7" t="s">
        <v>45</v>
      </c>
      <c r="P156" s="67"/>
      <c r="Q156" s="27"/>
    </row>
    <row r="157" spans="1:17" ht="41.1" customHeight="1" x14ac:dyDescent="0.25">
      <c r="A157" s="6"/>
      <c r="B157" s="2"/>
      <c r="C157" s="3" t="s">
        <v>44</v>
      </c>
      <c r="D157" s="3" t="str">
        <f>VLOOKUP(C157,FIGURASCONVENIO4[],COLUMN(FIGURASCONVENIO4[Categoría]),0)</f>
        <v xml:space="preserve"> </v>
      </c>
      <c r="E157" s="3" t="s">
        <v>44</v>
      </c>
      <c r="F157" s="3" t="str">
        <f>VLOOKUP(Tabla97[[#This Row],[CLAVE MODALIDAD CONTRATO DE TRABAJO]],MODALIDADCONTRATO9[],2,FALSE)</f>
        <v xml:space="preserve"> </v>
      </c>
      <c r="G157" s="30"/>
      <c r="H157" s="29"/>
      <c r="I157" s="2"/>
      <c r="J157" s="4"/>
      <c r="K157" s="4"/>
      <c r="L157" s="4"/>
      <c r="M157" s="4"/>
      <c r="N15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7" s="7" t="s">
        <v>45</v>
      </c>
      <c r="P157" s="67"/>
      <c r="Q157" s="27"/>
    </row>
    <row r="158" spans="1:17" ht="41.1" customHeight="1" x14ac:dyDescent="0.25">
      <c r="A158" s="6"/>
      <c r="B158" s="2"/>
      <c r="C158" s="3" t="s">
        <v>44</v>
      </c>
      <c r="D158" s="3" t="str">
        <f>VLOOKUP(C158,FIGURASCONVENIO4[],COLUMN(FIGURASCONVENIO4[Categoría]),0)</f>
        <v xml:space="preserve"> </v>
      </c>
      <c r="E158" s="3" t="s">
        <v>44</v>
      </c>
      <c r="F158" s="3" t="str">
        <f>VLOOKUP(Tabla97[[#This Row],[CLAVE MODALIDAD CONTRATO DE TRABAJO]],MODALIDADCONTRATO9[],2,FALSE)</f>
        <v xml:space="preserve"> </v>
      </c>
      <c r="G158" s="30"/>
      <c r="H158" s="29"/>
      <c r="I158" s="2"/>
      <c r="J158" s="4"/>
      <c r="K158" s="4"/>
      <c r="L158" s="4"/>
      <c r="M158" s="4"/>
      <c r="N15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8" s="7" t="s">
        <v>45</v>
      </c>
      <c r="P158" s="67"/>
      <c r="Q158" s="27"/>
    </row>
    <row r="159" spans="1:17" ht="41.1" customHeight="1" x14ac:dyDescent="0.25">
      <c r="A159" s="6"/>
      <c r="B159" s="2"/>
      <c r="C159" s="3" t="s">
        <v>44</v>
      </c>
      <c r="D159" s="3" t="str">
        <f>VLOOKUP(C159,FIGURASCONVENIO4[],COLUMN(FIGURASCONVENIO4[Categoría]),0)</f>
        <v xml:space="preserve"> </v>
      </c>
      <c r="E159" s="3" t="s">
        <v>44</v>
      </c>
      <c r="F159" s="3" t="str">
        <f>VLOOKUP(Tabla97[[#This Row],[CLAVE MODALIDAD CONTRATO DE TRABAJO]],MODALIDADCONTRATO9[],2,FALSE)</f>
        <v xml:space="preserve"> </v>
      </c>
      <c r="G159" s="30"/>
      <c r="H159" s="29"/>
      <c r="I159" s="2"/>
      <c r="J159" s="4"/>
      <c r="K159" s="4"/>
      <c r="L159" s="4"/>
      <c r="M159" s="4"/>
      <c r="N15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59" s="7" t="s">
        <v>45</v>
      </c>
      <c r="P159" s="67"/>
      <c r="Q159" s="27"/>
    </row>
    <row r="160" spans="1:17" ht="41.1" customHeight="1" x14ac:dyDescent="0.25">
      <c r="A160" s="6"/>
      <c r="B160" s="2"/>
      <c r="C160" s="3" t="s">
        <v>44</v>
      </c>
      <c r="D160" s="3" t="str">
        <f>VLOOKUP(C160,FIGURASCONVENIO4[],COLUMN(FIGURASCONVENIO4[Categoría]),0)</f>
        <v xml:space="preserve"> </v>
      </c>
      <c r="E160" s="3" t="s">
        <v>44</v>
      </c>
      <c r="F160" s="3" t="str">
        <f>VLOOKUP(Tabla97[[#This Row],[CLAVE MODALIDAD CONTRATO DE TRABAJO]],MODALIDADCONTRATO9[],2,FALSE)</f>
        <v xml:space="preserve"> </v>
      </c>
      <c r="G160" s="30"/>
      <c r="H160" s="29"/>
      <c r="I160" s="5"/>
      <c r="J160" s="4"/>
      <c r="K160" s="4"/>
      <c r="L160" s="4"/>
      <c r="M160" s="4"/>
      <c r="N16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0" s="7" t="s">
        <v>45</v>
      </c>
      <c r="P160" s="67"/>
      <c r="Q160" s="27"/>
    </row>
    <row r="161" spans="1:17" ht="41.1" customHeight="1" x14ac:dyDescent="0.25">
      <c r="A161" s="6"/>
      <c r="B161" s="2"/>
      <c r="C161" s="3" t="s">
        <v>44</v>
      </c>
      <c r="D161" s="3" t="str">
        <f>VLOOKUP(C161,FIGURASCONVENIO4[],COLUMN(FIGURASCONVENIO4[Categoría]),0)</f>
        <v xml:space="preserve"> </v>
      </c>
      <c r="E161" s="3" t="s">
        <v>44</v>
      </c>
      <c r="F161" s="3" t="str">
        <f>VLOOKUP(Tabla97[[#This Row],[CLAVE MODALIDAD CONTRATO DE TRABAJO]],MODALIDADCONTRATO9[],2,FALSE)</f>
        <v xml:space="preserve"> </v>
      </c>
      <c r="G161" s="30"/>
      <c r="H161" s="29"/>
      <c r="I161" s="2"/>
      <c r="J161" s="4"/>
      <c r="K161" s="4"/>
      <c r="L161" s="4"/>
      <c r="M161" s="4"/>
      <c r="N16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1" s="7" t="s">
        <v>45</v>
      </c>
      <c r="P161" s="67"/>
      <c r="Q161" s="27"/>
    </row>
    <row r="162" spans="1:17" ht="41.1" customHeight="1" x14ac:dyDescent="0.25">
      <c r="A162" s="6"/>
      <c r="B162" s="2"/>
      <c r="C162" s="3" t="s">
        <v>44</v>
      </c>
      <c r="D162" s="3" t="str">
        <f>VLOOKUP(C162,FIGURASCONVENIO4[],COLUMN(FIGURASCONVENIO4[Categoría]),0)</f>
        <v xml:space="preserve"> </v>
      </c>
      <c r="E162" s="3" t="s">
        <v>44</v>
      </c>
      <c r="F162" s="3" t="str">
        <f>VLOOKUP(Tabla97[[#This Row],[CLAVE MODALIDAD CONTRATO DE TRABAJO]],MODALIDADCONTRATO9[],2,FALSE)</f>
        <v xml:space="preserve"> </v>
      </c>
      <c r="G162" s="30"/>
      <c r="H162" s="29"/>
      <c r="I162" s="2"/>
      <c r="J162" s="4"/>
      <c r="K162" s="4"/>
      <c r="L162" s="4"/>
      <c r="M162" s="4"/>
      <c r="N16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2" s="7" t="s">
        <v>45</v>
      </c>
      <c r="P162" s="67"/>
      <c r="Q162" s="27"/>
    </row>
    <row r="163" spans="1:17" ht="41.1" customHeight="1" x14ac:dyDescent="0.25">
      <c r="A163" s="6"/>
      <c r="B163" s="2"/>
      <c r="C163" s="3" t="s">
        <v>44</v>
      </c>
      <c r="D163" s="3" t="str">
        <f>VLOOKUP(C163,FIGURASCONVENIO4[],COLUMN(FIGURASCONVENIO4[Categoría]),0)</f>
        <v xml:space="preserve"> </v>
      </c>
      <c r="E163" s="3" t="s">
        <v>44</v>
      </c>
      <c r="F163" s="3" t="str">
        <f>VLOOKUP(Tabla97[[#This Row],[CLAVE MODALIDAD CONTRATO DE TRABAJO]],MODALIDADCONTRATO9[],2,FALSE)</f>
        <v xml:space="preserve"> </v>
      </c>
      <c r="G163" s="30"/>
      <c r="H163" s="29"/>
      <c r="I163" s="2"/>
      <c r="J163" s="4"/>
      <c r="K163" s="4"/>
      <c r="L163" s="4"/>
      <c r="M163" s="4"/>
      <c r="N16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3" s="7" t="s">
        <v>45</v>
      </c>
      <c r="P163" s="67"/>
      <c r="Q163" s="27"/>
    </row>
    <row r="164" spans="1:17" ht="41.1" customHeight="1" x14ac:dyDescent="0.25">
      <c r="A164" s="6"/>
      <c r="B164" s="2"/>
      <c r="C164" s="3" t="s">
        <v>44</v>
      </c>
      <c r="D164" s="3" t="str">
        <f>VLOOKUP(C164,FIGURASCONVENIO4[],COLUMN(FIGURASCONVENIO4[Categoría]),0)</f>
        <v xml:space="preserve"> </v>
      </c>
      <c r="E164" s="3" t="s">
        <v>44</v>
      </c>
      <c r="F164" s="3" t="str">
        <f>VLOOKUP(Tabla97[[#This Row],[CLAVE MODALIDAD CONTRATO DE TRABAJO]],MODALIDADCONTRATO9[],2,FALSE)</f>
        <v xml:space="preserve"> </v>
      </c>
      <c r="G164" s="30"/>
      <c r="H164" s="29"/>
      <c r="I164" s="2"/>
      <c r="J164" s="4"/>
      <c r="K164" s="4"/>
      <c r="L164" s="4"/>
      <c r="M164" s="4"/>
      <c r="N16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4" s="7" t="s">
        <v>45</v>
      </c>
      <c r="P164" s="67"/>
      <c r="Q164" s="27"/>
    </row>
    <row r="165" spans="1:17" ht="41.1" customHeight="1" x14ac:dyDescent="0.25">
      <c r="A165" s="6"/>
      <c r="B165" s="2"/>
      <c r="C165" s="3" t="s">
        <v>44</v>
      </c>
      <c r="D165" s="3" t="str">
        <f>VLOOKUP(C165,FIGURASCONVENIO4[],COLUMN(FIGURASCONVENIO4[Categoría]),0)</f>
        <v xml:space="preserve"> </v>
      </c>
      <c r="E165" s="3" t="s">
        <v>44</v>
      </c>
      <c r="F165" s="3" t="str">
        <f>VLOOKUP(Tabla97[[#This Row],[CLAVE MODALIDAD CONTRATO DE TRABAJO]],MODALIDADCONTRATO9[],2,FALSE)</f>
        <v xml:space="preserve"> </v>
      </c>
      <c r="G165" s="30"/>
      <c r="H165" s="29"/>
      <c r="I165" s="5"/>
      <c r="J165" s="4"/>
      <c r="K165" s="4"/>
      <c r="L165" s="4"/>
      <c r="M165" s="4"/>
      <c r="N16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5" s="7" t="s">
        <v>45</v>
      </c>
      <c r="P165" s="67"/>
      <c r="Q165" s="27"/>
    </row>
    <row r="166" spans="1:17" ht="41.1" customHeight="1" x14ac:dyDescent="0.25">
      <c r="A166" s="6"/>
      <c r="B166" s="2"/>
      <c r="C166" s="3" t="s">
        <v>44</v>
      </c>
      <c r="D166" s="3" t="str">
        <f>VLOOKUP(C166,FIGURASCONVENIO4[],COLUMN(FIGURASCONVENIO4[Categoría]),0)</f>
        <v xml:space="preserve"> </v>
      </c>
      <c r="E166" s="3" t="s">
        <v>44</v>
      </c>
      <c r="F166" s="3" t="str">
        <f>VLOOKUP(Tabla97[[#This Row],[CLAVE MODALIDAD CONTRATO DE TRABAJO]],MODALIDADCONTRATO9[],2,FALSE)</f>
        <v xml:space="preserve"> </v>
      </c>
      <c r="G166" s="30"/>
      <c r="H166" s="29"/>
      <c r="I166" s="2"/>
      <c r="J166" s="4"/>
      <c r="K166" s="4"/>
      <c r="L166" s="4"/>
      <c r="M166" s="4"/>
      <c r="N16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6" s="7" t="s">
        <v>45</v>
      </c>
      <c r="P166" s="67"/>
      <c r="Q166" s="27"/>
    </row>
    <row r="167" spans="1:17" ht="41.1" customHeight="1" x14ac:dyDescent="0.25">
      <c r="A167" s="6"/>
      <c r="B167" s="2"/>
      <c r="C167" s="3" t="s">
        <v>44</v>
      </c>
      <c r="D167" s="3" t="str">
        <f>VLOOKUP(C167,FIGURASCONVENIO4[],COLUMN(FIGURASCONVENIO4[Categoría]),0)</f>
        <v xml:space="preserve"> </v>
      </c>
      <c r="E167" s="3" t="s">
        <v>44</v>
      </c>
      <c r="F167" s="3" t="str">
        <f>VLOOKUP(Tabla97[[#This Row],[CLAVE MODALIDAD CONTRATO DE TRABAJO]],MODALIDADCONTRATO9[],2,FALSE)</f>
        <v xml:space="preserve"> </v>
      </c>
      <c r="G167" s="30"/>
      <c r="H167" s="29"/>
      <c r="I167" s="2"/>
      <c r="J167" s="4"/>
      <c r="K167" s="4"/>
      <c r="L167" s="4"/>
      <c r="M167" s="4"/>
      <c r="N16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7" s="7" t="s">
        <v>45</v>
      </c>
      <c r="P167" s="67"/>
      <c r="Q167" s="27"/>
    </row>
    <row r="168" spans="1:17" ht="41.1" customHeight="1" x14ac:dyDescent="0.25">
      <c r="A168" s="6"/>
      <c r="B168" s="2"/>
      <c r="C168" s="3" t="s">
        <v>44</v>
      </c>
      <c r="D168" s="3" t="str">
        <f>VLOOKUP(C168,FIGURASCONVENIO4[],COLUMN(FIGURASCONVENIO4[Categoría]),0)</f>
        <v xml:space="preserve"> </v>
      </c>
      <c r="E168" s="3" t="s">
        <v>44</v>
      </c>
      <c r="F168" s="3" t="str">
        <f>VLOOKUP(Tabla97[[#This Row],[CLAVE MODALIDAD CONTRATO DE TRABAJO]],MODALIDADCONTRATO9[],2,FALSE)</f>
        <v xml:space="preserve"> </v>
      </c>
      <c r="G168" s="30"/>
      <c r="H168" s="29"/>
      <c r="I168" s="2"/>
      <c r="J168" s="4"/>
      <c r="K168" s="4"/>
      <c r="L168" s="4"/>
      <c r="M168" s="4"/>
      <c r="N16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8" s="7" t="s">
        <v>45</v>
      </c>
      <c r="P168" s="67"/>
      <c r="Q168" s="27"/>
    </row>
    <row r="169" spans="1:17" ht="41.1" customHeight="1" x14ac:dyDescent="0.25">
      <c r="A169" s="6"/>
      <c r="B169" s="2"/>
      <c r="C169" s="3" t="s">
        <v>44</v>
      </c>
      <c r="D169" s="3" t="str">
        <f>VLOOKUP(C169,FIGURASCONVENIO4[],COLUMN(FIGURASCONVENIO4[Categoría]),0)</f>
        <v xml:space="preserve"> </v>
      </c>
      <c r="E169" s="3" t="s">
        <v>44</v>
      </c>
      <c r="F169" s="3" t="str">
        <f>VLOOKUP(Tabla97[[#This Row],[CLAVE MODALIDAD CONTRATO DE TRABAJO]],MODALIDADCONTRATO9[],2,FALSE)</f>
        <v xml:space="preserve"> </v>
      </c>
      <c r="G169" s="30"/>
      <c r="H169" s="29"/>
      <c r="I169" s="2"/>
      <c r="J169" s="4"/>
      <c r="K169" s="4"/>
      <c r="L169" s="4"/>
      <c r="M169" s="9"/>
      <c r="N16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69" s="7" t="s">
        <v>45</v>
      </c>
      <c r="P169" s="67"/>
      <c r="Q169" s="27"/>
    </row>
    <row r="170" spans="1:17" ht="41.1" customHeight="1" x14ac:dyDescent="0.25">
      <c r="A170" s="6"/>
      <c r="B170" s="2"/>
      <c r="C170" s="3" t="s">
        <v>44</v>
      </c>
      <c r="D170" s="3" t="str">
        <f>VLOOKUP(C170,FIGURASCONVENIO4[],COLUMN(FIGURASCONVENIO4[Categoría]),0)</f>
        <v xml:space="preserve"> </v>
      </c>
      <c r="E170" s="3" t="s">
        <v>44</v>
      </c>
      <c r="F170" s="3" t="str">
        <f>VLOOKUP(Tabla97[[#This Row],[CLAVE MODALIDAD CONTRATO DE TRABAJO]],MODALIDADCONTRATO9[],2,FALSE)</f>
        <v xml:space="preserve"> </v>
      </c>
      <c r="G170" s="30"/>
      <c r="H170" s="29"/>
      <c r="I170" s="5"/>
      <c r="J170" s="4"/>
      <c r="K170" s="4"/>
      <c r="L170" s="4"/>
      <c r="M170" s="4"/>
      <c r="N17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0" s="7" t="s">
        <v>45</v>
      </c>
      <c r="P170" s="67"/>
      <c r="Q170" s="27"/>
    </row>
    <row r="171" spans="1:17" ht="41.1" customHeight="1" x14ac:dyDescent="0.25">
      <c r="A171" s="6"/>
      <c r="B171" s="2"/>
      <c r="C171" s="3" t="s">
        <v>44</v>
      </c>
      <c r="D171" s="3" t="str">
        <f>VLOOKUP(C171,FIGURASCONVENIO4[],COLUMN(FIGURASCONVENIO4[Categoría]),0)</f>
        <v xml:space="preserve"> </v>
      </c>
      <c r="E171" s="3" t="s">
        <v>44</v>
      </c>
      <c r="F171" s="3" t="str">
        <f>VLOOKUP(Tabla97[[#This Row],[CLAVE MODALIDAD CONTRATO DE TRABAJO]],MODALIDADCONTRATO9[],2,FALSE)</f>
        <v xml:space="preserve"> </v>
      </c>
      <c r="G171" s="30"/>
      <c r="H171" s="29"/>
      <c r="I171" s="2"/>
      <c r="J171" s="4"/>
      <c r="K171" s="4"/>
      <c r="L171" s="4"/>
      <c r="M171" s="4"/>
      <c r="N17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1" s="7" t="s">
        <v>45</v>
      </c>
      <c r="P171" s="67"/>
      <c r="Q171" s="27"/>
    </row>
    <row r="172" spans="1:17" ht="41.1" customHeight="1" x14ac:dyDescent="0.25">
      <c r="A172" s="6"/>
      <c r="B172" s="2"/>
      <c r="C172" s="3" t="s">
        <v>44</v>
      </c>
      <c r="D172" s="3" t="str">
        <f>VLOOKUP(C172,FIGURASCONVENIO4[],COLUMN(FIGURASCONVENIO4[Categoría]),0)</f>
        <v xml:space="preserve"> </v>
      </c>
      <c r="E172" s="3" t="s">
        <v>44</v>
      </c>
      <c r="F172" s="3" t="str">
        <f>VLOOKUP(Tabla97[[#This Row],[CLAVE MODALIDAD CONTRATO DE TRABAJO]],MODALIDADCONTRATO9[],2,FALSE)</f>
        <v xml:space="preserve"> </v>
      </c>
      <c r="G172" s="30"/>
      <c r="H172" s="29"/>
      <c r="I172" s="2"/>
      <c r="J172" s="4"/>
      <c r="K172" s="4"/>
      <c r="L172" s="4"/>
      <c r="M172" s="4"/>
      <c r="N17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2" s="7" t="s">
        <v>45</v>
      </c>
      <c r="P172" s="67"/>
      <c r="Q172" s="27"/>
    </row>
    <row r="173" spans="1:17" ht="41.1" customHeight="1" x14ac:dyDescent="0.25">
      <c r="A173" s="6"/>
      <c r="B173" s="2"/>
      <c r="C173" s="3" t="s">
        <v>44</v>
      </c>
      <c r="D173" s="3" t="str">
        <f>VLOOKUP(C173,FIGURASCONVENIO4[],COLUMN(FIGURASCONVENIO4[Categoría]),0)</f>
        <v xml:space="preserve"> </v>
      </c>
      <c r="E173" s="3" t="s">
        <v>44</v>
      </c>
      <c r="F173" s="3" t="str">
        <f>VLOOKUP(Tabla97[[#This Row],[CLAVE MODALIDAD CONTRATO DE TRABAJO]],MODALIDADCONTRATO9[],2,FALSE)</f>
        <v xml:space="preserve"> </v>
      </c>
      <c r="G173" s="30"/>
      <c r="H173" s="29"/>
      <c r="I173" s="2"/>
      <c r="J173" s="4"/>
      <c r="K173" s="4"/>
      <c r="L173" s="4"/>
      <c r="M173" s="4"/>
      <c r="N17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3" s="7" t="s">
        <v>45</v>
      </c>
      <c r="P173" s="67"/>
      <c r="Q173" s="27"/>
    </row>
    <row r="174" spans="1:17" ht="41.1" customHeight="1" x14ac:dyDescent="0.25">
      <c r="A174" s="6"/>
      <c r="B174" s="2"/>
      <c r="C174" s="3" t="s">
        <v>44</v>
      </c>
      <c r="D174" s="3" t="str">
        <f>VLOOKUP(C174,FIGURASCONVENIO4[],COLUMN(FIGURASCONVENIO4[Categoría]),0)</f>
        <v xml:space="preserve"> </v>
      </c>
      <c r="E174" s="3" t="s">
        <v>44</v>
      </c>
      <c r="F174" s="3" t="str">
        <f>VLOOKUP(Tabla97[[#This Row],[CLAVE MODALIDAD CONTRATO DE TRABAJO]],MODALIDADCONTRATO9[],2,FALSE)</f>
        <v xml:space="preserve"> </v>
      </c>
      <c r="G174" s="30"/>
      <c r="H174" s="29"/>
      <c r="I174" s="2"/>
      <c r="J174" s="4"/>
      <c r="K174" s="4"/>
      <c r="L174" s="4"/>
      <c r="M174" s="4"/>
      <c r="N17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4" s="7" t="s">
        <v>45</v>
      </c>
      <c r="P174" s="67"/>
      <c r="Q174" s="27"/>
    </row>
    <row r="175" spans="1:17" ht="41.1" customHeight="1" x14ac:dyDescent="0.25">
      <c r="A175" s="6"/>
      <c r="B175" s="2"/>
      <c r="C175" s="3" t="s">
        <v>44</v>
      </c>
      <c r="D175" s="3" t="str">
        <f>VLOOKUP(C175,FIGURASCONVENIO4[],COLUMN(FIGURASCONVENIO4[Categoría]),0)</f>
        <v xml:space="preserve"> </v>
      </c>
      <c r="E175" s="3" t="s">
        <v>44</v>
      </c>
      <c r="F175" s="3" t="str">
        <f>VLOOKUP(Tabla97[[#This Row],[CLAVE MODALIDAD CONTRATO DE TRABAJO]],MODALIDADCONTRATO9[],2,FALSE)</f>
        <v xml:space="preserve"> </v>
      </c>
      <c r="G175" s="30"/>
      <c r="H175" s="29"/>
      <c r="I175" s="5"/>
      <c r="J175" s="4"/>
      <c r="K175" s="4"/>
      <c r="L175" s="4"/>
      <c r="M175" s="4"/>
      <c r="N17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5" s="7" t="s">
        <v>45</v>
      </c>
      <c r="P175" s="67"/>
      <c r="Q175" s="27"/>
    </row>
    <row r="176" spans="1:17" ht="41.1" customHeight="1" x14ac:dyDescent="0.25">
      <c r="A176" s="6"/>
      <c r="B176" s="2"/>
      <c r="C176" s="3" t="s">
        <v>44</v>
      </c>
      <c r="D176" s="3" t="str">
        <f>VLOOKUP(C176,FIGURASCONVENIO4[],COLUMN(FIGURASCONVENIO4[Categoría]),0)</f>
        <v xml:space="preserve"> </v>
      </c>
      <c r="E176" s="3" t="s">
        <v>44</v>
      </c>
      <c r="F176" s="3" t="str">
        <f>VLOOKUP(Tabla97[[#This Row],[CLAVE MODALIDAD CONTRATO DE TRABAJO]],MODALIDADCONTRATO9[],2,FALSE)</f>
        <v xml:space="preserve"> </v>
      </c>
      <c r="G176" s="30"/>
      <c r="H176" s="29"/>
      <c r="I176" s="2"/>
      <c r="J176" s="4"/>
      <c r="K176" s="4"/>
      <c r="L176" s="4"/>
      <c r="M176" s="4"/>
      <c r="N17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6" s="7" t="s">
        <v>45</v>
      </c>
      <c r="P176" s="67"/>
      <c r="Q176" s="27"/>
    </row>
    <row r="177" spans="1:17" ht="41.1" customHeight="1" x14ac:dyDescent="0.25">
      <c r="A177" s="6"/>
      <c r="B177" s="2"/>
      <c r="C177" s="3" t="s">
        <v>44</v>
      </c>
      <c r="D177" s="3" t="str">
        <f>VLOOKUP(C177,FIGURASCONVENIO4[],COLUMN(FIGURASCONVENIO4[Categoría]),0)</f>
        <v xml:space="preserve"> </v>
      </c>
      <c r="E177" s="3" t="s">
        <v>44</v>
      </c>
      <c r="F177" s="3" t="str">
        <f>VLOOKUP(Tabla97[[#This Row],[CLAVE MODALIDAD CONTRATO DE TRABAJO]],MODALIDADCONTRATO9[],2,FALSE)</f>
        <v xml:space="preserve"> </v>
      </c>
      <c r="G177" s="30"/>
      <c r="H177" s="29"/>
      <c r="I177" s="2"/>
      <c r="J177" s="4"/>
      <c r="K177" s="4"/>
      <c r="L177" s="4"/>
      <c r="M177" s="4"/>
      <c r="N17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7" s="7" t="s">
        <v>45</v>
      </c>
      <c r="P177" s="67"/>
      <c r="Q177" s="27"/>
    </row>
    <row r="178" spans="1:17" ht="41.1" customHeight="1" x14ac:dyDescent="0.25">
      <c r="A178" s="6"/>
      <c r="B178" s="2"/>
      <c r="C178" s="3" t="s">
        <v>44</v>
      </c>
      <c r="D178" s="3" t="str">
        <f>VLOOKUP(C178,FIGURASCONVENIO4[],COLUMN(FIGURASCONVENIO4[Categoría]),0)</f>
        <v xml:space="preserve"> </v>
      </c>
      <c r="E178" s="3" t="s">
        <v>44</v>
      </c>
      <c r="F178" s="3" t="str">
        <f>VLOOKUP(Tabla97[[#This Row],[CLAVE MODALIDAD CONTRATO DE TRABAJO]],MODALIDADCONTRATO9[],2,FALSE)</f>
        <v xml:space="preserve"> </v>
      </c>
      <c r="G178" s="30"/>
      <c r="H178" s="29"/>
      <c r="I178" s="2"/>
      <c r="J178" s="4"/>
      <c r="K178" s="4"/>
      <c r="L178" s="4"/>
      <c r="M178" s="4"/>
      <c r="N17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8" s="7" t="s">
        <v>45</v>
      </c>
      <c r="P178" s="67"/>
      <c r="Q178" s="27"/>
    </row>
    <row r="179" spans="1:17" ht="41.1" customHeight="1" x14ac:dyDescent="0.25">
      <c r="A179" s="6"/>
      <c r="B179" s="2"/>
      <c r="C179" s="3" t="s">
        <v>44</v>
      </c>
      <c r="D179" s="3" t="str">
        <f>VLOOKUP(C179,FIGURASCONVENIO4[],COLUMN(FIGURASCONVENIO4[Categoría]),0)</f>
        <v xml:space="preserve"> </v>
      </c>
      <c r="E179" s="3" t="s">
        <v>44</v>
      </c>
      <c r="F179" s="3" t="str">
        <f>VLOOKUP(Tabla97[[#This Row],[CLAVE MODALIDAD CONTRATO DE TRABAJO]],MODALIDADCONTRATO9[],2,FALSE)</f>
        <v xml:space="preserve"> </v>
      </c>
      <c r="G179" s="30"/>
      <c r="H179" s="29"/>
      <c r="I179" s="2"/>
      <c r="J179" s="4"/>
      <c r="K179" s="4"/>
      <c r="L179" s="4"/>
      <c r="M179" s="4"/>
      <c r="N17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79" s="7" t="s">
        <v>45</v>
      </c>
      <c r="P179" s="67"/>
      <c r="Q179" s="27"/>
    </row>
    <row r="180" spans="1:17" ht="41.1" customHeight="1" x14ac:dyDescent="0.25">
      <c r="A180" s="6"/>
      <c r="B180" s="2"/>
      <c r="C180" s="3" t="s">
        <v>44</v>
      </c>
      <c r="D180" s="3" t="str">
        <f>VLOOKUP(C180,FIGURASCONVENIO4[],COLUMN(FIGURASCONVENIO4[Categoría]),0)</f>
        <v xml:space="preserve"> </v>
      </c>
      <c r="E180" s="3" t="s">
        <v>44</v>
      </c>
      <c r="F180" s="3" t="str">
        <f>VLOOKUP(Tabla97[[#This Row],[CLAVE MODALIDAD CONTRATO DE TRABAJO]],MODALIDADCONTRATO9[],2,FALSE)</f>
        <v xml:space="preserve"> </v>
      </c>
      <c r="G180" s="30"/>
      <c r="H180" s="29"/>
      <c r="I180" s="5"/>
      <c r="J180" s="4"/>
      <c r="K180" s="4"/>
      <c r="L180" s="4"/>
      <c r="M180" s="4"/>
      <c r="N18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0" s="7" t="s">
        <v>45</v>
      </c>
      <c r="P180" s="67"/>
      <c r="Q180" s="27"/>
    </row>
    <row r="181" spans="1:17" ht="41.1" customHeight="1" x14ac:dyDescent="0.25">
      <c r="A181" s="6"/>
      <c r="B181" s="2"/>
      <c r="C181" s="3" t="s">
        <v>44</v>
      </c>
      <c r="D181" s="3" t="str">
        <f>VLOOKUP(C181,FIGURASCONVENIO4[],COLUMN(FIGURASCONVENIO4[Categoría]),0)</f>
        <v xml:space="preserve"> </v>
      </c>
      <c r="E181" s="3" t="s">
        <v>44</v>
      </c>
      <c r="F181" s="3" t="str">
        <f>VLOOKUP(Tabla97[[#This Row],[CLAVE MODALIDAD CONTRATO DE TRABAJO]],MODALIDADCONTRATO9[],2,FALSE)</f>
        <v xml:space="preserve"> </v>
      </c>
      <c r="G181" s="30"/>
      <c r="H181" s="29"/>
      <c r="I181" s="2"/>
      <c r="J181" s="4"/>
      <c r="K181" s="4"/>
      <c r="L181" s="4"/>
      <c r="M181" s="4"/>
      <c r="N18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1" s="7" t="s">
        <v>45</v>
      </c>
      <c r="P181" s="67"/>
      <c r="Q181" s="27"/>
    </row>
    <row r="182" spans="1:17" ht="41.1" customHeight="1" x14ac:dyDescent="0.25">
      <c r="A182" s="6"/>
      <c r="B182" s="2"/>
      <c r="C182" s="3" t="s">
        <v>44</v>
      </c>
      <c r="D182" s="3" t="str">
        <f>VLOOKUP(C182,FIGURASCONVENIO4[],COLUMN(FIGURASCONVENIO4[Categoría]),0)</f>
        <v xml:space="preserve"> </v>
      </c>
      <c r="E182" s="3" t="s">
        <v>44</v>
      </c>
      <c r="F182" s="3" t="str">
        <f>VLOOKUP(Tabla97[[#This Row],[CLAVE MODALIDAD CONTRATO DE TRABAJO]],MODALIDADCONTRATO9[],2,FALSE)</f>
        <v xml:space="preserve"> </v>
      </c>
      <c r="G182" s="30"/>
      <c r="H182" s="29"/>
      <c r="I182" s="2"/>
      <c r="J182" s="4"/>
      <c r="K182" s="4"/>
      <c r="L182" s="4"/>
      <c r="M182" s="4"/>
      <c r="N18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2" s="7" t="s">
        <v>45</v>
      </c>
      <c r="P182" s="67"/>
      <c r="Q182" s="27"/>
    </row>
    <row r="183" spans="1:17" ht="41.1" customHeight="1" x14ac:dyDescent="0.25">
      <c r="A183" s="6"/>
      <c r="B183" s="2"/>
      <c r="C183" s="3" t="s">
        <v>44</v>
      </c>
      <c r="D183" s="3" t="str">
        <f>VLOOKUP(C183,FIGURASCONVENIO4[],COLUMN(FIGURASCONVENIO4[Categoría]),0)</f>
        <v xml:space="preserve"> </v>
      </c>
      <c r="E183" s="3" t="s">
        <v>44</v>
      </c>
      <c r="F183" s="3" t="str">
        <f>VLOOKUP(Tabla97[[#This Row],[CLAVE MODALIDAD CONTRATO DE TRABAJO]],MODALIDADCONTRATO9[],2,FALSE)</f>
        <v xml:space="preserve"> </v>
      </c>
      <c r="G183" s="30"/>
      <c r="H183" s="29"/>
      <c r="I183" s="2"/>
      <c r="J183" s="4"/>
      <c r="K183" s="4"/>
      <c r="L183" s="4"/>
      <c r="M183" s="4"/>
      <c r="N18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3" s="7" t="s">
        <v>45</v>
      </c>
      <c r="P183" s="67"/>
      <c r="Q183" s="27"/>
    </row>
    <row r="184" spans="1:17" ht="41.1" customHeight="1" x14ac:dyDescent="0.25">
      <c r="A184" s="6"/>
      <c r="B184" s="2"/>
      <c r="C184" s="3" t="s">
        <v>44</v>
      </c>
      <c r="D184" s="3" t="str">
        <f>VLOOKUP(C184,FIGURASCONVENIO4[],COLUMN(FIGURASCONVENIO4[Categoría]),0)</f>
        <v xml:space="preserve"> </v>
      </c>
      <c r="E184" s="3" t="s">
        <v>44</v>
      </c>
      <c r="F184" s="3" t="str">
        <f>VLOOKUP(Tabla97[[#This Row],[CLAVE MODALIDAD CONTRATO DE TRABAJO]],MODALIDADCONTRATO9[],2,FALSE)</f>
        <v xml:space="preserve"> </v>
      </c>
      <c r="G184" s="30"/>
      <c r="H184" s="29"/>
      <c r="I184" s="2"/>
      <c r="J184" s="4"/>
      <c r="K184" s="4"/>
      <c r="L184" s="4"/>
      <c r="M184" s="9"/>
      <c r="N18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4" s="7" t="s">
        <v>45</v>
      </c>
      <c r="P184" s="67"/>
      <c r="Q184" s="27"/>
    </row>
    <row r="185" spans="1:17" ht="41.1" customHeight="1" x14ac:dyDescent="0.25">
      <c r="A185" s="6"/>
      <c r="B185" s="2"/>
      <c r="C185" s="3" t="s">
        <v>44</v>
      </c>
      <c r="D185" s="3" t="str">
        <f>VLOOKUP(C185,FIGURASCONVENIO4[],COLUMN(FIGURASCONVENIO4[Categoría]),0)</f>
        <v xml:space="preserve"> </v>
      </c>
      <c r="E185" s="3" t="s">
        <v>44</v>
      </c>
      <c r="F185" s="3" t="str">
        <f>VLOOKUP(Tabla97[[#This Row],[CLAVE MODALIDAD CONTRATO DE TRABAJO]],MODALIDADCONTRATO9[],2,FALSE)</f>
        <v xml:space="preserve"> </v>
      </c>
      <c r="G185" s="30"/>
      <c r="H185" s="29"/>
      <c r="I185" s="5"/>
      <c r="J185" s="4"/>
      <c r="K185" s="4"/>
      <c r="L185" s="4"/>
      <c r="M185" s="4"/>
      <c r="N18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5" s="7" t="s">
        <v>45</v>
      </c>
      <c r="P185" s="67"/>
      <c r="Q185" s="27"/>
    </row>
    <row r="186" spans="1:17" ht="41.1" customHeight="1" x14ac:dyDescent="0.25">
      <c r="A186" s="6"/>
      <c r="B186" s="2"/>
      <c r="C186" s="3" t="s">
        <v>44</v>
      </c>
      <c r="D186" s="3" t="str">
        <f>VLOOKUP(C186,FIGURASCONVENIO4[],COLUMN(FIGURASCONVENIO4[Categoría]),0)</f>
        <v xml:space="preserve"> </v>
      </c>
      <c r="E186" s="3" t="s">
        <v>44</v>
      </c>
      <c r="F186" s="3" t="str">
        <f>VLOOKUP(Tabla97[[#This Row],[CLAVE MODALIDAD CONTRATO DE TRABAJO]],MODALIDADCONTRATO9[],2,FALSE)</f>
        <v xml:space="preserve"> </v>
      </c>
      <c r="G186" s="30"/>
      <c r="H186" s="29"/>
      <c r="I186" s="2"/>
      <c r="J186" s="4"/>
      <c r="K186" s="4"/>
      <c r="L186" s="4"/>
      <c r="M186" s="4"/>
      <c r="N18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6" s="7" t="s">
        <v>45</v>
      </c>
      <c r="P186" s="67"/>
      <c r="Q186" s="27"/>
    </row>
    <row r="187" spans="1:17" ht="41.1" customHeight="1" x14ac:dyDescent="0.25">
      <c r="A187" s="6"/>
      <c r="B187" s="2"/>
      <c r="C187" s="3" t="s">
        <v>44</v>
      </c>
      <c r="D187" s="3" t="str">
        <f>VLOOKUP(C187,FIGURASCONVENIO4[],COLUMN(FIGURASCONVENIO4[Categoría]),0)</f>
        <v xml:space="preserve"> </v>
      </c>
      <c r="E187" s="3" t="s">
        <v>44</v>
      </c>
      <c r="F187" s="3" t="str">
        <f>VLOOKUP(Tabla97[[#This Row],[CLAVE MODALIDAD CONTRATO DE TRABAJO]],MODALIDADCONTRATO9[],2,FALSE)</f>
        <v xml:space="preserve"> </v>
      </c>
      <c r="G187" s="30"/>
      <c r="H187" s="29"/>
      <c r="I187" s="2"/>
      <c r="J187" s="4"/>
      <c r="K187" s="4"/>
      <c r="L187" s="4"/>
      <c r="M187" s="4"/>
      <c r="N18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7" s="7" t="s">
        <v>45</v>
      </c>
      <c r="P187" s="67"/>
      <c r="Q187" s="27"/>
    </row>
    <row r="188" spans="1:17" ht="41.1" customHeight="1" x14ac:dyDescent="0.25">
      <c r="A188" s="6"/>
      <c r="B188" s="2"/>
      <c r="C188" s="3" t="s">
        <v>44</v>
      </c>
      <c r="D188" s="3" t="str">
        <f>VLOOKUP(C188,FIGURASCONVENIO4[],COLUMN(FIGURASCONVENIO4[Categoría]),0)</f>
        <v xml:space="preserve"> </v>
      </c>
      <c r="E188" s="3" t="s">
        <v>44</v>
      </c>
      <c r="F188" s="3" t="str">
        <f>VLOOKUP(Tabla97[[#This Row],[CLAVE MODALIDAD CONTRATO DE TRABAJO]],MODALIDADCONTRATO9[],2,FALSE)</f>
        <v xml:space="preserve"> </v>
      </c>
      <c r="G188" s="30"/>
      <c r="H188" s="29"/>
      <c r="I188" s="2"/>
      <c r="J188" s="4"/>
      <c r="K188" s="4"/>
      <c r="L188" s="4"/>
      <c r="M188" s="4"/>
      <c r="N18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8" s="7" t="s">
        <v>45</v>
      </c>
      <c r="P188" s="67"/>
      <c r="Q188" s="27"/>
    </row>
    <row r="189" spans="1:17" ht="41.1" customHeight="1" x14ac:dyDescent="0.25">
      <c r="A189" s="6"/>
      <c r="B189" s="2"/>
      <c r="C189" s="3" t="s">
        <v>44</v>
      </c>
      <c r="D189" s="3" t="str">
        <f>VLOOKUP(C189,FIGURASCONVENIO4[],COLUMN(FIGURASCONVENIO4[Categoría]),0)</f>
        <v xml:space="preserve"> </v>
      </c>
      <c r="E189" s="3" t="s">
        <v>44</v>
      </c>
      <c r="F189" s="3" t="str">
        <f>VLOOKUP(Tabla97[[#This Row],[CLAVE MODALIDAD CONTRATO DE TRABAJO]],MODALIDADCONTRATO9[],2,FALSE)</f>
        <v xml:space="preserve"> </v>
      </c>
      <c r="G189" s="30"/>
      <c r="H189" s="29"/>
      <c r="I189" s="2"/>
      <c r="J189" s="4"/>
      <c r="K189" s="4"/>
      <c r="L189" s="4"/>
      <c r="M189" s="4"/>
      <c r="N18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89" s="7" t="s">
        <v>45</v>
      </c>
      <c r="P189" s="67"/>
      <c r="Q189" s="27"/>
    </row>
    <row r="190" spans="1:17" ht="41.1" customHeight="1" x14ac:dyDescent="0.25">
      <c r="A190" s="6"/>
      <c r="B190" s="2"/>
      <c r="C190" s="3" t="s">
        <v>44</v>
      </c>
      <c r="D190" s="3" t="str">
        <f>VLOOKUP(C190,FIGURASCONVENIO4[],COLUMN(FIGURASCONVENIO4[Categoría]),0)</f>
        <v xml:space="preserve"> </v>
      </c>
      <c r="E190" s="3" t="s">
        <v>44</v>
      </c>
      <c r="F190" s="3" t="str">
        <f>VLOOKUP(Tabla97[[#This Row],[CLAVE MODALIDAD CONTRATO DE TRABAJO]],MODALIDADCONTRATO9[],2,FALSE)</f>
        <v xml:space="preserve"> </v>
      </c>
      <c r="G190" s="30"/>
      <c r="H190" s="29"/>
      <c r="I190" s="5"/>
      <c r="J190" s="4"/>
      <c r="K190" s="4"/>
      <c r="L190" s="4"/>
      <c r="M190" s="4"/>
      <c r="N19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0" s="7" t="s">
        <v>45</v>
      </c>
      <c r="P190" s="67"/>
      <c r="Q190" s="27"/>
    </row>
    <row r="191" spans="1:17" ht="41.1" customHeight="1" x14ac:dyDescent="0.25">
      <c r="A191" s="6"/>
      <c r="B191" s="2"/>
      <c r="C191" s="3" t="s">
        <v>44</v>
      </c>
      <c r="D191" s="3" t="str">
        <f>VLOOKUP(C191,FIGURASCONVENIO4[],COLUMN(FIGURASCONVENIO4[Categoría]),0)</f>
        <v xml:space="preserve"> </v>
      </c>
      <c r="E191" s="3" t="s">
        <v>44</v>
      </c>
      <c r="F191" s="3" t="str">
        <f>VLOOKUP(Tabla97[[#This Row],[CLAVE MODALIDAD CONTRATO DE TRABAJO]],MODALIDADCONTRATO9[],2,FALSE)</f>
        <v xml:space="preserve"> </v>
      </c>
      <c r="G191" s="30"/>
      <c r="H191" s="29"/>
      <c r="I191" s="2"/>
      <c r="J191" s="4"/>
      <c r="K191" s="4"/>
      <c r="L191" s="4"/>
      <c r="M191" s="4"/>
      <c r="N19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1" s="7" t="s">
        <v>45</v>
      </c>
      <c r="P191" s="67"/>
      <c r="Q191" s="27"/>
    </row>
    <row r="192" spans="1:17" ht="41.1" customHeight="1" x14ac:dyDescent="0.25">
      <c r="A192" s="6"/>
      <c r="B192" s="2"/>
      <c r="C192" s="3" t="s">
        <v>44</v>
      </c>
      <c r="D192" s="3" t="str">
        <f>VLOOKUP(C192,FIGURASCONVENIO4[],COLUMN(FIGURASCONVENIO4[Categoría]),0)</f>
        <v xml:space="preserve"> </v>
      </c>
      <c r="E192" s="3" t="s">
        <v>44</v>
      </c>
      <c r="F192" s="3" t="str">
        <f>VLOOKUP(Tabla97[[#This Row],[CLAVE MODALIDAD CONTRATO DE TRABAJO]],MODALIDADCONTRATO9[],2,FALSE)</f>
        <v xml:space="preserve"> </v>
      </c>
      <c r="G192" s="30"/>
      <c r="H192" s="29"/>
      <c r="I192" s="2"/>
      <c r="J192" s="4"/>
      <c r="K192" s="4"/>
      <c r="L192" s="4"/>
      <c r="M192" s="4"/>
      <c r="N19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2" s="7" t="s">
        <v>45</v>
      </c>
      <c r="P192" s="67"/>
      <c r="Q192" s="27"/>
    </row>
    <row r="193" spans="1:17" ht="41.1" customHeight="1" x14ac:dyDescent="0.25">
      <c r="A193" s="6"/>
      <c r="B193" s="2"/>
      <c r="C193" s="3" t="s">
        <v>44</v>
      </c>
      <c r="D193" s="3" t="str">
        <f>VLOOKUP(C193,FIGURASCONVENIO4[],COLUMN(FIGURASCONVENIO4[Categoría]),0)</f>
        <v xml:space="preserve"> </v>
      </c>
      <c r="E193" s="3" t="s">
        <v>44</v>
      </c>
      <c r="F193" s="3" t="str">
        <f>VLOOKUP(Tabla97[[#This Row],[CLAVE MODALIDAD CONTRATO DE TRABAJO]],MODALIDADCONTRATO9[],2,FALSE)</f>
        <v xml:space="preserve"> </v>
      </c>
      <c r="G193" s="30"/>
      <c r="H193" s="29"/>
      <c r="I193" s="2"/>
      <c r="J193" s="4"/>
      <c r="K193" s="4"/>
      <c r="L193" s="4"/>
      <c r="M193" s="4"/>
      <c r="N19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3" s="7" t="s">
        <v>45</v>
      </c>
      <c r="P193" s="67"/>
      <c r="Q193" s="27"/>
    </row>
    <row r="194" spans="1:17" ht="41.1" customHeight="1" x14ac:dyDescent="0.25">
      <c r="A194" s="6"/>
      <c r="B194" s="2"/>
      <c r="C194" s="3" t="s">
        <v>44</v>
      </c>
      <c r="D194" s="3" t="str">
        <f>VLOOKUP(C194,FIGURASCONVENIO4[],COLUMN(FIGURASCONVENIO4[Categoría]),0)</f>
        <v xml:space="preserve"> </v>
      </c>
      <c r="E194" s="3" t="s">
        <v>44</v>
      </c>
      <c r="F194" s="3" t="str">
        <f>VLOOKUP(Tabla97[[#This Row],[CLAVE MODALIDAD CONTRATO DE TRABAJO]],MODALIDADCONTRATO9[],2,FALSE)</f>
        <v xml:space="preserve"> </v>
      </c>
      <c r="G194" s="30"/>
      <c r="H194" s="29"/>
      <c r="I194" s="2"/>
      <c r="J194" s="4"/>
      <c r="K194" s="4"/>
      <c r="L194" s="4"/>
      <c r="M194" s="4"/>
      <c r="N19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4" s="7" t="s">
        <v>45</v>
      </c>
      <c r="P194" s="67"/>
      <c r="Q194" s="27"/>
    </row>
    <row r="195" spans="1:17" ht="41.1" customHeight="1" x14ac:dyDescent="0.25">
      <c r="A195" s="6"/>
      <c r="B195" s="2"/>
      <c r="C195" s="3" t="s">
        <v>44</v>
      </c>
      <c r="D195" s="3" t="str">
        <f>VLOOKUP(C195,FIGURASCONVENIO4[],COLUMN(FIGURASCONVENIO4[Categoría]),0)</f>
        <v xml:space="preserve"> </v>
      </c>
      <c r="E195" s="3" t="s">
        <v>44</v>
      </c>
      <c r="F195" s="3" t="str">
        <f>VLOOKUP(Tabla97[[#This Row],[CLAVE MODALIDAD CONTRATO DE TRABAJO]],MODALIDADCONTRATO9[],2,FALSE)</f>
        <v xml:space="preserve"> </v>
      </c>
      <c r="G195" s="30"/>
      <c r="H195" s="29"/>
      <c r="I195" s="5"/>
      <c r="J195" s="4"/>
      <c r="K195" s="4"/>
      <c r="L195" s="4"/>
      <c r="M195" s="4"/>
      <c r="N19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5" s="7" t="s">
        <v>45</v>
      </c>
      <c r="P195" s="67"/>
      <c r="Q195" s="27"/>
    </row>
    <row r="196" spans="1:17" ht="41.1" customHeight="1" x14ac:dyDescent="0.25">
      <c r="A196" s="6"/>
      <c r="B196" s="2"/>
      <c r="C196" s="3" t="s">
        <v>44</v>
      </c>
      <c r="D196" s="3" t="str">
        <f>VLOOKUP(C196,FIGURASCONVENIO4[],COLUMN(FIGURASCONVENIO4[Categoría]),0)</f>
        <v xml:space="preserve"> </v>
      </c>
      <c r="E196" s="3" t="s">
        <v>44</v>
      </c>
      <c r="F196" s="3" t="str">
        <f>VLOOKUP(Tabla97[[#This Row],[CLAVE MODALIDAD CONTRATO DE TRABAJO]],MODALIDADCONTRATO9[],2,FALSE)</f>
        <v xml:space="preserve"> </v>
      </c>
      <c r="G196" s="30"/>
      <c r="H196" s="29"/>
      <c r="I196" s="2"/>
      <c r="J196" s="4"/>
      <c r="K196" s="4"/>
      <c r="L196" s="4"/>
      <c r="M196" s="4"/>
      <c r="N19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6" s="7" t="s">
        <v>45</v>
      </c>
      <c r="P196" s="67"/>
      <c r="Q196" s="27"/>
    </row>
    <row r="197" spans="1:17" ht="41.1" customHeight="1" x14ac:dyDescent="0.25">
      <c r="A197" s="6"/>
      <c r="B197" s="2"/>
      <c r="C197" s="3" t="s">
        <v>44</v>
      </c>
      <c r="D197" s="3" t="str">
        <f>VLOOKUP(C197,FIGURASCONVENIO4[],COLUMN(FIGURASCONVENIO4[Categoría]),0)</f>
        <v xml:space="preserve"> </v>
      </c>
      <c r="E197" s="3" t="s">
        <v>44</v>
      </c>
      <c r="F197" s="3" t="str">
        <f>VLOOKUP(Tabla97[[#This Row],[CLAVE MODALIDAD CONTRATO DE TRABAJO]],MODALIDADCONTRATO9[],2,FALSE)</f>
        <v xml:space="preserve"> </v>
      </c>
      <c r="G197" s="30"/>
      <c r="H197" s="29"/>
      <c r="I197" s="2"/>
      <c r="J197" s="4"/>
      <c r="K197" s="4"/>
      <c r="L197" s="4"/>
      <c r="M197" s="4"/>
      <c r="N19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7" s="7" t="s">
        <v>45</v>
      </c>
      <c r="P197" s="67"/>
      <c r="Q197" s="27"/>
    </row>
    <row r="198" spans="1:17" ht="41.1" customHeight="1" x14ac:dyDescent="0.25">
      <c r="A198" s="6"/>
      <c r="B198" s="2"/>
      <c r="C198" s="3" t="s">
        <v>44</v>
      </c>
      <c r="D198" s="3" t="str">
        <f>VLOOKUP(C198,FIGURASCONVENIO4[],COLUMN(FIGURASCONVENIO4[Categoría]),0)</f>
        <v xml:space="preserve"> </v>
      </c>
      <c r="E198" s="3" t="s">
        <v>44</v>
      </c>
      <c r="F198" s="3" t="str">
        <f>VLOOKUP(Tabla97[[#This Row],[CLAVE MODALIDAD CONTRATO DE TRABAJO]],MODALIDADCONTRATO9[],2,FALSE)</f>
        <v xml:space="preserve"> </v>
      </c>
      <c r="G198" s="30"/>
      <c r="H198" s="29"/>
      <c r="I198" s="2"/>
      <c r="J198" s="4"/>
      <c r="K198" s="4"/>
      <c r="L198" s="4"/>
      <c r="M198" s="4"/>
      <c r="N19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8" s="7" t="s">
        <v>45</v>
      </c>
      <c r="P198" s="67"/>
      <c r="Q198" s="27"/>
    </row>
    <row r="199" spans="1:17" ht="41.1" customHeight="1" x14ac:dyDescent="0.25">
      <c r="A199" s="6"/>
      <c r="B199" s="2"/>
      <c r="C199" s="3" t="s">
        <v>44</v>
      </c>
      <c r="D199" s="3" t="str">
        <f>VLOOKUP(C199,FIGURASCONVENIO4[],COLUMN(FIGURASCONVENIO4[Categoría]),0)</f>
        <v xml:space="preserve"> </v>
      </c>
      <c r="E199" s="3" t="s">
        <v>44</v>
      </c>
      <c r="F199" s="3" t="str">
        <f>VLOOKUP(Tabla97[[#This Row],[CLAVE MODALIDAD CONTRATO DE TRABAJO]],MODALIDADCONTRATO9[],2,FALSE)</f>
        <v xml:space="preserve"> </v>
      </c>
      <c r="G199" s="30"/>
      <c r="H199" s="29"/>
      <c r="I199" s="2"/>
      <c r="J199" s="4"/>
      <c r="K199" s="4"/>
      <c r="L199" s="4"/>
      <c r="M199" s="9"/>
      <c r="N19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199" s="7" t="s">
        <v>45</v>
      </c>
      <c r="P199" s="67"/>
      <c r="Q199" s="27"/>
    </row>
    <row r="200" spans="1:17" ht="41.1" customHeight="1" x14ac:dyDescent="0.25">
      <c r="A200" s="6"/>
      <c r="B200" s="2"/>
      <c r="C200" s="3" t="s">
        <v>44</v>
      </c>
      <c r="D200" s="3" t="str">
        <f>VLOOKUP(C200,FIGURASCONVENIO4[],COLUMN(FIGURASCONVENIO4[Categoría]),0)</f>
        <v xml:space="preserve"> </v>
      </c>
      <c r="E200" s="3" t="s">
        <v>44</v>
      </c>
      <c r="F200" s="3" t="str">
        <f>VLOOKUP(Tabla97[[#This Row],[CLAVE MODALIDAD CONTRATO DE TRABAJO]],MODALIDADCONTRATO9[],2,FALSE)</f>
        <v xml:space="preserve"> </v>
      </c>
      <c r="G200" s="30"/>
      <c r="H200" s="29"/>
      <c r="I200" s="5"/>
      <c r="J200" s="4"/>
      <c r="K200" s="4"/>
      <c r="L200" s="4"/>
      <c r="M200" s="4"/>
      <c r="N20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0" s="7" t="s">
        <v>45</v>
      </c>
      <c r="P200" s="67"/>
      <c r="Q200" s="27"/>
    </row>
    <row r="201" spans="1:17" ht="41.1" customHeight="1" x14ac:dyDescent="0.25">
      <c r="A201" s="6"/>
      <c r="B201" s="2"/>
      <c r="C201" s="3" t="s">
        <v>44</v>
      </c>
      <c r="D201" s="3" t="str">
        <f>VLOOKUP(C201,FIGURASCONVENIO4[],COLUMN(FIGURASCONVENIO4[Categoría]),0)</f>
        <v xml:space="preserve"> </v>
      </c>
      <c r="E201" s="3" t="s">
        <v>44</v>
      </c>
      <c r="F201" s="3" t="str">
        <f>VLOOKUP(Tabla97[[#This Row],[CLAVE MODALIDAD CONTRATO DE TRABAJO]],MODALIDADCONTRATO9[],2,FALSE)</f>
        <v xml:space="preserve"> </v>
      </c>
      <c r="G201" s="30"/>
      <c r="H201" s="29"/>
      <c r="I201" s="2"/>
      <c r="J201" s="4"/>
      <c r="K201" s="4"/>
      <c r="L201" s="4"/>
      <c r="M201" s="4"/>
      <c r="N20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1" s="7" t="s">
        <v>45</v>
      </c>
      <c r="P201" s="67"/>
      <c r="Q201" s="27"/>
    </row>
    <row r="202" spans="1:17" ht="41.1" customHeight="1" x14ac:dyDescent="0.25">
      <c r="A202" s="6"/>
      <c r="B202" s="2"/>
      <c r="C202" s="3" t="s">
        <v>44</v>
      </c>
      <c r="D202" s="3" t="str">
        <f>VLOOKUP(C202,FIGURASCONVENIO4[],COLUMN(FIGURASCONVENIO4[Categoría]),0)</f>
        <v xml:space="preserve"> </v>
      </c>
      <c r="E202" s="3" t="s">
        <v>44</v>
      </c>
      <c r="F202" s="3" t="str">
        <f>VLOOKUP(Tabla97[[#This Row],[CLAVE MODALIDAD CONTRATO DE TRABAJO]],MODALIDADCONTRATO9[],2,FALSE)</f>
        <v xml:space="preserve"> </v>
      </c>
      <c r="G202" s="30"/>
      <c r="H202" s="29"/>
      <c r="I202" s="2"/>
      <c r="J202" s="4"/>
      <c r="K202" s="4"/>
      <c r="L202" s="4"/>
      <c r="M202" s="4"/>
      <c r="N20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2" s="7" t="s">
        <v>45</v>
      </c>
      <c r="P202" s="67"/>
      <c r="Q202" s="27"/>
    </row>
    <row r="203" spans="1:17" ht="41.1" customHeight="1" x14ac:dyDescent="0.25">
      <c r="A203" s="6"/>
      <c r="B203" s="2"/>
      <c r="C203" s="3" t="s">
        <v>44</v>
      </c>
      <c r="D203" s="3" t="str">
        <f>VLOOKUP(C203,FIGURASCONVENIO4[],COLUMN(FIGURASCONVENIO4[Categoría]),0)</f>
        <v xml:space="preserve"> </v>
      </c>
      <c r="E203" s="3" t="s">
        <v>44</v>
      </c>
      <c r="F203" s="3" t="str">
        <f>VLOOKUP(Tabla97[[#This Row],[CLAVE MODALIDAD CONTRATO DE TRABAJO]],MODALIDADCONTRATO9[],2,FALSE)</f>
        <v xml:space="preserve"> </v>
      </c>
      <c r="G203" s="30"/>
      <c r="H203" s="29"/>
      <c r="I203" s="2"/>
      <c r="J203" s="4"/>
      <c r="K203" s="4"/>
      <c r="L203" s="4"/>
      <c r="M203" s="4"/>
      <c r="N20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3" s="7" t="s">
        <v>45</v>
      </c>
      <c r="P203" s="67"/>
      <c r="Q203" s="27"/>
    </row>
    <row r="204" spans="1:17" ht="41.1" customHeight="1" x14ac:dyDescent="0.25">
      <c r="A204" s="6"/>
      <c r="B204" s="2"/>
      <c r="C204" s="3" t="s">
        <v>44</v>
      </c>
      <c r="D204" s="3" t="str">
        <f>VLOOKUP(C204,FIGURASCONVENIO4[],COLUMN(FIGURASCONVENIO4[Categoría]),0)</f>
        <v xml:space="preserve"> </v>
      </c>
      <c r="E204" s="3" t="s">
        <v>44</v>
      </c>
      <c r="F204" s="3" t="str">
        <f>VLOOKUP(Tabla97[[#This Row],[CLAVE MODALIDAD CONTRATO DE TRABAJO]],MODALIDADCONTRATO9[],2,FALSE)</f>
        <v xml:space="preserve"> </v>
      </c>
      <c r="G204" s="30"/>
      <c r="H204" s="29"/>
      <c r="I204" s="2"/>
      <c r="J204" s="4"/>
      <c r="K204" s="4"/>
      <c r="L204" s="4"/>
      <c r="M204" s="4"/>
      <c r="N20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4" s="7" t="s">
        <v>45</v>
      </c>
      <c r="P204" s="67"/>
      <c r="Q204" s="27"/>
    </row>
    <row r="205" spans="1:17" ht="41.1" customHeight="1" x14ac:dyDescent="0.25">
      <c r="A205" s="6"/>
      <c r="B205" s="2"/>
      <c r="C205" s="3" t="s">
        <v>44</v>
      </c>
      <c r="D205" s="3" t="str">
        <f>VLOOKUP(C205,FIGURASCONVENIO4[],COLUMN(FIGURASCONVENIO4[Categoría]),0)</f>
        <v xml:space="preserve"> </v>
      </c>
      <c r="E205" s="3" t="s">
        <v>44</v>
      </c>
      <c r="F205" s="3" t="str">
        <f>VLOOKUP(Tabla97[[#This Row],[CLAVE MODALIDAD CONTRATO DE TRABAJO]],MODALIDADCONTRATO9[],2,FALSE)</f>
        <v xml:space="preserve"> </v>
      </c>
      <c r="G205" s="30"/>
      <c r="H205" s="29"/>
      <c r="I205" s="5"/>
      <c r="J205" s="4"/>
      <c r="K205" s="4"/>
      <c r="L205" s="4"/>
      <c r="M205" s="4"/>
      <c r="N20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5" s="7" t="s">
        <v>45</v>
      </c>
      <c r="P205" s="67"/>
      <c r="Q205" s="27"/>
    </row>
    <row r="206" spans="1:17" ht="41.1" customHeight="1" x14ac:dyDescent="0.25">
      <c r="A206" s="6"/>
      <c r="B206" s="2"/>
      <c r="C206" s="3" t="s">
        <v>44</v>
      </c>
      <c r="D206" s="3" t="str">
        <f>VLOOKUP(C206,FIGURASCONVENIO4[],COLUMN(FIGURASCONVENIO4[Categoría]),0)</f>
        <v xml:space="preserve"> </v>
      </c>
      <c r="E206" s="3" t="s">
        <v>44</v>
      </c>
      <c r="F206" s="3" t="str">
        <f>VLOOKUP(Tabla97[[#This Row],[CLAVE MODALIDAD CONTRATO DE TRABAJO]],MODALIDADCONTRATO9[],2,FALSE)</f>
        <v xml:space="preserve"> </v>
      </c>
      <c r="G206" s="30"/>
      <c r="H206" s="29"/>
      <c r="I206" s="2"/>
      <c r="J206" s="4"/>
      <c r="K206" s="4"/>
      <c r="L206" s="4"/>
      <c r="M206" s="4"/>
      <c r="N20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6" s="7" t="s">
        <v>45</v>
      </c>
      <c r="P206" s="67"/>
      <c r="Q206" s="27"/>
    </row>
    <row r="207" spans="1:17" ht="41.1" customHeight="1" x14ac:dyDescent="0.25">
      <c r="A207" s="6"/>
      <c r="B207" s="2"/>
      <c r="C207" s="3" t="s">
        <v>44</v>
      </c>
      <c r="D207" s="3" t="str">
        <f>VLOOKUP(C207,FIGURASCONVENIO4[],COLUMN(FIGURASCONVENIO4[Categoría]),0)</f>
        <v xml:space="preserve"> </v>
      </c>
      <c r="E207" s="3" t="s">
        <v>44</v>
      </c>
      <c r="F207" s="3" t="str">
        <f>VLOOKUP(Tabla97[[#This Row],[CLAVE MODALIDAD CONTRATO DE TRABAJO]],MODALIDADCONTRATO9[],2,FALSE)</f>
        <v xml:space="preserve"> </v>
      </c>
      <c r="G207" s="30"/>
      <c r="H207" s="29"/>
      <c r="I207" s="2"/>
      <c r="J207" s="4"/>
      <c r="K207" s="4"/>
      <c r="L207" s="4"/>
      <c r="M207" s="4"/>
      <c r="N20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7" s="7" t="s">
        <v>45</v>
      </c>
      <c r="P207" s="67"/>
      <c r="Q207" s="27"/>
    </row>
    <row r="208" spans="1:17" ht="41.1" customHeight="1" x14ac:dyDescent="0.25">
      <c r="A208" s="6"/>
      <c r="B208" s="2"/>
      <c r="C208" s="3" t="s">
        <v>44</v>
      </c>
      <c r="D208" s="3" t="str">
        <f>VLOOKUP(C208,FIGURASCONVENIO4[],COLUMN(FIGURASCONVENIO4[Categoría]),0)</f>
        <v xml:space="preserve"> </v>
      </c>
      <c r="E208" s="3" t="s">
        <v>44</v>
      </c>
      <c r="F208" s="3" t="str">
        <f>VLOOKUP(Tabla97[[#This Row],[CLAVE MODALIDAD CONTRATO DE TRABAJO]],MODALIDADCONTRATO9[],2,FALSE)</f>
        <v xml:space="preserve"> </v>
      </c>
      <c r="G208" s="30"/>
      <c r="H208" s="29"/>
      <c r="I208" s="2"/>
      <c r="J208" s="4"/>
      <c r="K208" s="4"/>
      <c r="L208" s="4"/>
      <c r="M208" s="4"/>
      <c r="N20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8" s="7" t="s">
        <v>45</v>
      </c>
      <c r="P208" s="67"/>
      <c r="Q208" s="27"/>
    </row>
    <row r="209" spans="1:17" ht="41.1" customHeight="1" x14ac:dyDescent="0.25">
      <c r="A209" s="6"/>
      <c r="B209" s="2"/>
      <c r="C209" s="3" t="s">
        <v>44</v>
      </c>
      <c r="D209" s="3" t="str">
        <f>VLOOKUP(C209,FIGURASCONVENIO4[],COLUMN(FIGURASCONVENIO4[Categoría]),0)</f>
        <v xml:space="preserve"> </v>
      </c>
      <c r="E209" s="3" t="s">
        <v>44</v>
      </c>
      <c r="F209" s="3" t="str">
        <f>VLOOKUP(Tabla97[[#This Row],[CLAVE MODALIDAD CONTRATO DE TRABAJO]],MODALIDADCONTRATO9[],2,FALSE)</f>
        <v xml:space="preserve"> </v>
      </c>
      <c r="G209" s="30"/>
      <c r="H209" s="29"/>
      <c r="I209" s="2"/>
      <c r="J209" s="4"/>
      <c r="K209" s="4"/>
      <c r="L209" s="4"/>
      <c r="M209" s="4"/>
      <c r="N20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09" s="7" t="s">
        <v>45</v>
      </c>
      <c r="P209" s="67"/>
      <c r="Q209" s="27"/>
    </row>
    <row r="210" spans="1:17" ht="41.1" customHeight="1" x14ac:dyDescent="0.25">
      <c r="A210" s="6"/>
      <c r="B210" s="2"/>
      <c r="C210" s="3" t="s">
        <v>44</v>
      </c>
      <c r="D210" s="3" t="str">
        <f>VLOOKUP(C210,FIGURASCONVENIO4[],COLUMN(FIGURASCONVENIO4[Categoría]),0)</f>
        <v xml:space="preserve"> </v>
      </c>
      <c r="E210" s="3" t="s">
        <v>44</v>
      </c>
      <c r="F210" s="3" t="str">
        <f>VLOOKUP(Tabla97[[#This Row],[CLAVE MODALIDAD CONTRATO DE TRABAJO]],MODALIDADCONTRATO9[],2,FALSE)</f>
        <v xml:space="preserve"> </v>
      </c>
      <c r="G210" s="30"/>
      <c r="H210" s="29"/>
      <c r="I210" s="5"/>
      <c r="J210" s="4"/>
      <c r="K210" s="4"/>
      <c r="L210" s="4"/>
      <c r="M210" s="4"/>
      <c r="N21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0" s="7" t="s">
        <v>45</v>
      </c>
      <c r="P210" s="67"/>
      <c r="Q210" s="27"/>
    </row>
    <row r="211" spans="1:17" ht="41.1" customHeight="1" x14ac:dyDescent="0.25">
      <c r="A211" s="6"/>
      <c r="B211" s="2"/>
      <c r="C211" s="3" t="s">
        <v>44</v>
      </c>
      <c r="D211" s="3" t="str">
        <f>VLOOKUP(C211,FIGURASCONVENIO4[],COLUMN(FIGURASCONVENIO4[Categoría]),0)</f>
        <v xml:space="preserve"> </v>
      </c>
      <c r="E211" s="3" t="s">
        <v>44</v>
      </c>
      <c r="F211" s="3" t="str">
        <f>VLOOKUP(Tabla97[[#This Row],[CLAVE MODALIDAD CONTRATO DE TRABAJO]],MODALIDADCONTRATO9[],2,FALSE)</f>
        <v xml:space="preserve"> </v>
      </c>
      <c r="G211" s="30"/>
      <c r="H211" s="29"/>
      <c r="I211" s="2"/>
      <c r="J211" s="4"/>
      <c r="K211" s="4"/>
      <c r="L211" s="4"/>
      <c r="M211" s="4"/>
      <c r="N21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1" s="7" t="s">
        <v>45</v>
      </c>
      <c r="P211" s="67"/>
      <c r="Q211" s="27"/>
    </row>
    <row r="212" spans="1:17" ht="41.1" customHeight="1" x14ac:dyDescent="0.25">
      <c r="A212" s="6"/>
      <c r="B212" s="2"/>
      <c r="C212" s="3" t="s">
        <v>44</v>
      </c>
      <c r="D212" s="3" t="str">
        <f>VLOOKUP(C212,FIGURASCONVENIO4[],COLUMN(FIGURASCONVENIO4[Categoría]),0)</f>
        <v xml:space="preserve"> </v>
      </c>
      <c r="E212" s="3" t="s">
        <v>44</v>
      </c>
      <c r="F212" s="3" t="str">
        <f>VLOOKUP(Tabla97[[#This Row],[CLAVE MODALIDAD CONTRATO DE TRABAJO]],MODALIDADCONTRATO9[],2,FALSE)</f>
        <v xml:space="preserve"> </v>
      </c>
      <c r="G212" s="30"/>
      <c r="H212" s="29"/>
      <c r="I212" s="2"/>
      <c r="J212" s="4"/>
      <c r="K212" s="4"/>
      <c r="L212" s="4"/>
      <c r="M212" s="4"/>
      <c r="N21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2" s="7" t="s">
        <v>45</v>
      </c>
      <c r="P212" s="67"/>
      <c r="Q212" s="27"/>
    </row>
    <row r="213" spans="1:17" ht="41.1" customHeight="1" x14ac:dyDescent="0.25">
      <c r="A213" s="6"/>
      <c r="B213" s="2"/>
      <c r="C213" s="3" t="s">
        <v>44</v>
      </c>
      <c r="D213" s="3" t="str">
        <f>VLOOKUP(C213,FIGURASCONVENIO4[],COLUMN(FIGURASCONVENIO4[Categoría]),0)</f>
        <v xml:space="preserve"> </v>
      </c>
      <c r="E213" s="3" t="s">
        <v>44</v>
      </c>
      <c r="F213" s="3" t="str">
        <f>VLOOKUP(Tabla97[[#This Row],[CLAVE MODALIDAD CONTRATO DE TRABAJO]],MODALIDADCONTRATO9[],2,FALSE)</f>
        <v xml:space="preserve"> </v>
      </c>
      <c r="G213" s="30"/>
      <c r="H213" s="29"/>
      <c r="I213" s="2"/>
      <c r="J213" s="4"/>
      <c r="K213" s="4"/>
      <c r="L213" s="4"/>
      <c r="M213" s="4"/>
      <c r="N21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3" s="7" t="s">
        <v>45</v>
      </c>
      <c r="P213" s="67"/>
      <c r="Q213" s="27"/>
    </row>
    <row r="214" spans="1:17" ht="41.1" customHeight="1" x14ac:dyDescent="0.25">
      <c r="A214" s="6"/>
      <c r="B214" s="2"/>
      <c r="C214" s="3" t="s">
        <v>44</v>
      </c>
      <c r="D214" s="3" t="str">
        <f>VLOOKUP(C214,FIGURASCONVENIO4[],COLUMN(FIGURASCONVENIO4[Categoría]),0)</f>
        <v xml:space="preserve"> </v>
      </c>
      <c r="E214" s="3" t="s">
        <v>44</v>
      </c>
      <c r="F214" s="3" t="str">
        <f>VLOOKUP(Tabla97[[#This Row],[CLAVE MODALIDAD CONTRATO DE TRABAJO]],MODALIDADCONTRATO9[],2,FALSE)</f>
        <v xml:space="preserve"> </v>
      </c>
      <c r="G214" s="30"/>
      <c r="H214" s="29"/>
      <c r="I214" s="2"/>
      <c r="J214" s="4"/>
      <c r="K214" s="4"/>
      <c r="L214" s="4"/>
      <c r="M214" s="9"/>
      <c r="N21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4" s="7" t="s">
        <v>45</v>
      </c>
      <c r="P214" s="67"/>
      <c r="Q214" s="27"/>
    </row>
    <row r="215" spans="1:17" ht="41.1" customHeight="1" x14ac:dyDescent="0.25">
      <c r="A215" s="6"/>
      <c r="B215" s="2"/>
      <c r="C215" s="3" t="s">
        <v>44</v>
      </c>
      <c r="D215" s="3" t="str">
        <f>VLOOKUP(C215,FIGURASCONVENIO4[],COLUMN(FIGURASCONVENIO4[Categoría]),0)</f>
        <v xml:space="preserve"> </v>
      </c>
      <c r="E215" s="3" t="s">
        <v>44</v>
      </c>
      <c r="F215" s="3" t="str">
        <f>VLOOKUP(Tabla97[[#This Row],[CLAVE MODALIDAD CONTRATO DE TRABAJO]],MODALIDADCONTRATO9[],2,FALSE)</f>
        <v xml:space="preserve"> </v>
      </c>
      <c r="G215" s="30"/>
      <c r="H215" s="29"/>
      <c r="I215" s="5"/>
      <c r="J215" s="4"/>
      <c r="K215" s="4"/>
      <c r="L215" s="4"/>
      <c r="M215" s="4"/>
      <c r="N21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5" s="7" t="s">
        <v>45</v>
      </c>
      <c r="P215" s="67"/>
      <c r="Q215" s="27"/>
    </row>
    <row r="216" spans="1:17" ht="41.1" customHeight="1" x14ac:dyDescent="0.25">
      <c r="A216" s="6"/>
      <c r="B216" s="2"/>
      <c r="C216" s="3" t="s">
        <v>44</v>
      </c>
      <c r="D216" s="3" t="str">
        <f>VLOOKUP(C216,FIGURASCONVENIO4[],COLUMN(FIGURASCONVENIO4[Categoría]),0)</f>
        <v xml:space="preserve"> </v>
      </c>
      <c r="E216" s="3" t="s">
        <v>44</v>
      </c>
      <c r="F216" s="3" t="str">
        <f>VLOOKUP(Tabla97[[#This Row],[CLAVE MODALIDAD CONTRATO DE TRABAJO]],MODALIDADCONTRATO9[],2,FALSE)</f>
        <v xml:space="preserve"> </v>
      </c>
      <c r="G216" s="30"/>
      <c r="H216" s="29"/>
      <c r="I216" s="2"/>
      <c r="J216" s="4"/>
      <c r="K216" s="4"/>
      <c r="L216" s="4"/>
      <c r="M216" s="4"/>
      <c r="N21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6" s="7" t="s">
        <v>45</v>
      </c>
      <c r="P216" s="67"/>
      <c r="Q216" s="27"/>
    </row>
    <row r="217" spans="1:17" ht="41.1" customHeight="1" x14ac:dyDescent="0.25">
      <c r="A217" s="6"/>
      <c r="B217" s="2"/>
      <c r="C217" s="3" t="s">
        <v>44</v>
      </c>
      <c r="D217" s="3" t="str">
        <f>VLOOKUP(C217,FIGURASCONVENIO4[],COLUMN(FIGURASCONVENIO4[Categoría]),0)</f>
        <v xml:space="preserve"> </v>
      </c>
      <c r="E217" s="3" t="s">
        <v>44</v>
      </c>
      <c r="F217" s="3" t="str">
        <f>VLOOKUP(Tabla97[[#This Row],[CLAVE MODALIDAD CONTRATO DE TRABAJO]],MODALIDADCONTRATO9[],2,FALSE)</f>
        <v xml:space="preserve"> </v>
      </c>
      <c r="G217" s="30"/>
      <c r="H217" s="29"/>
      <c r="I217" s="2"/>
      <c r="J217" s="4"/>
      <c r="K217" s="4"/>
      <c r="L217" s="4"/>
      <c r="M217" s="4"/>
      <c r="N21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7" s="7" t="s">
        <v>45</v>
      </c>
      <c r="P217" s="67"/>
      <c r="Q217" s="27"/>
    </row>
    <row r="218" spans="1:17" ht="41.1" customHeight="1" x14ac:dyDescent="0.25">
      <c r="A218" s="6"/>
      <c r="B218" s="2"/>
      <c r="C218" s="3" t="s">
        <v>44</v>
      </c>
      <c r="D218" s="3" t="str">
        <f>VLOOKUP(C218,FIGURASCONVENIO4[],COLUMN(FIGURASCONVENIO4[Categoría]),0)</f>
        <v xml:space="preserve"> </v>
      </c>
      <c r="E218" s="3" t="s">
        <v>44</v>
      </c>
      <c r="F218" s="3" t="str">
        <f>VLOOKUP(Tabla97[[#This Row],[CLAVE MODALIDAD CONTRATO DE TRABAJO]],MODALIDADCONTRATO9[],2,FALSE)</f>
        <v xml:space="preserve"> </v>
      </c>
      <c r="G218" s="30"/>
      <c r="H218" s="29"/>
      <c r="I218" s="2"/>
      <c r="J218" s="4"/>
      <c r="K218" s="4"/>
      <c r="L218" s="4"/>
      <c r="M218" s="4"/>
      <c r="N218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8" s="7" t="s">
        <v>45</v>
      </c>
      <c r="P218" s="67"/>
      <c r="Q218" s="27"/>
    </row>
    <row r="219" spans="1:17" ht="41.1" customHeight="1" x14ac:dyDescent="0.25">
      <c r="A219" s="6"/>
      <c r="B219" s="2"/>
      <c r="C219" s="3" t="s">
        <v>44</v>
      </c>
      <c r="D219" s="3" t="str">
        <f>VLOOKUP(C219,FIGURASCONVENIO4[],COLUMN(FIGURASCONVENIO4[Categoría]),0)</f>
        <v xml:space="preserve"> </v>
      </c>
      <c r="E219" s="3" t="s">
        <v>44</v>
      </c>
      <c r="F219" s="3" t="str">
        <f>VLOOKUP(Tabla97[[#This Row],[CLAVE MODALIDAD CONTRATO DE TRABAJO]],MODALIDADCONTRATO9[],2,FALSE)</f>
        <v xml:space="preserve"> </v>
      </c>
      <c r="G219" s="30"/>
      <c r="H219" s="29"/>
      <c r="I219" s="2"/>
      <c r="J219" s="4"/>
      <c r="K219" s="4"/>
      <c r="L219" s="4"/>
      <c r="M219" s="4"/>
      <c r="N219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19" s="7" t="s">
        <v>45</v>
      </c>
      <c r="P219" s="67"/>
      <c r="Q219" s="27"/>
    </row>
    <row r="220" spans="1:17" ht="41.1" customHeight="1" x14ac:dyDescent="0.25">
      <c r="A220" s="6"/>
      <c r="B220" s="2"/>
      <c r="C220" s="3" t="s">
        <v>44</v>
      </c>
      <c r="D220" s="3" t="str">
        <f>VLOOKUP(C220,FIGURASCONVENIO4[],COLUMN(FIGURASCONVENIO4[Categoría]),0)</f>
        <v xml:space="preserve"> </v>
      </c>
      <c r="E220" s="3" t="s">
        <v>44</v>
      </c>
      <c r="F220" s="3" t="str">
        <f>VLOOKUP(Tabla97[[#This Row],[CLAVE MODALIDAD CONTRATO DE TRABAJO]],MODALIDADCONTRATO9[],2,FALSE)</f>
        <v xml:space="preserve"> </v>
      </c>
      <c r="G220" s="30"/>
      <c r="H220" s="29"/>
      <c r="I220" s="5"/>
      <c r="J220" s="4"/>
      <c r="K220" s="4"/>
      <c r="L220" s="4"/>
      <c r="M220" s="4"/>
      <c r="N220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0" s="7" t="s">
        <v>45</v>
      </c>
      <c r="P220" s="67"/>
      <c r="Q220" s="27"/>
    </row>
    <row r="221" spans="1:17" ht="41.1" customHeight="1" x14ac:dyDescent="0.25">
      <c r="A221" s="6"/>
      <c r="B221" s="2"/>
      <c r="C221" s="3" t="s">
        <v>44</v>
      </c>
      <c r="D221" s="3" t="str">
        <f>VLOOKUP(C221,FIGURASCONVENIO4[],COLUMN(FIGURASCONVENIO4[Categoría]),0)</f>
        <v xml:space="preserve"> </v>
      </c>
      <c r="E221" s="3" t="s">
        <v>44</v>
      </c>
      <c r="F221" s="3" t="str">
        <f>VLOOKUP(Tabla97[[#This Row],[CLAVE MODALIDAD CONTRATO DE TRABAJO]],MODALIDADCONTRATO9[],2,FALSE)</f>
        <v xml:space="preserve"> </v>
      </c>
      <c r="G221" s="30"/>
      <c r="H221" s="29"/>
      <c r="I221" s="2"/>
      <c r="J221" s="4"/>
      <c r="K221" s="4"/>
      <c r="L221" s="4"/>
      <c r="M221" s="4"/>
      <c r="N221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1" s="7" t="s">
        <v>45</v>
      </c>
      <c r="P221" s="67"/>
      <c r="Q221" s="27"/>
    </row>
    <row r="222" spans="1:17" ht="41.1" customHeight="1" x14ac:dyDescent="0.25">
      <c r="A222" s="6"/>
      <c r="B222" s="2"/>
      <c r="C222" s="3" t="s">
        <v>44</v>
      </c>
      <c r="D222" s="3" t="str">
        <f>VLOOKUP(C222,FIGURASCONVENIO4[],COLUMN(FIGURASCONVENIO4[Categoría]),0)</f>
        <v xml:space="preserve"> </v>
      </c>
      <c r="E222" s="3" t="s">
        <v>44</v>
      </c>
      <c r="F222" s="3" t="str">
        <f>VLOOKUP(Tabla97[[#This Row],[CLAVE MODALIDAD CONTRATO DE TRABAJO]],MODALIDADCONTRATO9[],2,FALSE)</f>
        <v xml:space="preserve"> </v>
      </c>
      <c r="G222" s="30"/>
      <c r="H222" s="29"/>
      <c r="I222" s="2"/>
      <c r="J222" s="4"/>
      <c r="K222" s="4"/>
      <c r="L222" s="4"/>
      <c r="M222" s="4"/>
      <c r="N222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2" s="7" t="s">
        <v>45</v>
      </c>
      <c r="P222" s="67"/>
      <c r="Q222" s="27"/>
    </row>
    <row r="223" spans="1:17" ht="41.1" customHeight="1" x14ac:dyDescent="0.25">
      <c r="A223" s="6"/>
      <c r="B223" s="2"/>
      <c r="C223" s="3" t="s">
        <v>44</v>
      </c>
      <c r="D223" s="3" t="str">
        <f>VLOOKUP(C223,FIGURASCONVENIO4[],COLUMN(FIGURASCONVENIO4[Categoría]),0)</f>
        <v xml:space="preserve"> </v>
      </c>
      <c r="E223" s="3" t="s">
        <v>44</v>
      </c>
      <c r="F223" s="3" t="str">
        <f>VLOOKUP(Tabla97[[#This Row],[CLAVE MODALIDAD CONTRATO DE TRABAJO]],MODALIDADCONTRATO9[],2,FALSE)</f>
        <v xml:space="preserve"> </v>
      </c>
      <c r="G223" s="30"/>
      <c r="H223" s="29"/>
      <c r="I223" s="2"/>
      <c r="J223" s="4"/>
      <c r="K223" s="4"/>
      <c r="L223" s="4"/>
      <c r="M223" s="4"/>
      <c r="N223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3" s="7" t="s">
        <v>45</v>
      </c>
      <c r="P223" s="67"/>
      <c r="Q223" s="27"/>
    </row>
    <row r="224" spans="1:17" ht="41.1" customHeight="1" x14ac:dyDescent="0.25">
      <c r="A224" s="6"/>
      <c r="B224" s="2"/>
      <c r="C224" s="3" t="s">
        <v>44</v>
      </c>
      <c r="D224" s="3" t="str">
        <f>VLOOKUP(C224,FIGURASCONVENIO4[],COLUMN(FIGURASCONVENIO4[Categoría]),0)</f>
        <v xml:space="preserve"> </v>
      </c>
      <c r="E224" s="3" t="s">
        <v>44</v>
      </c>
      <c r="F224" s="3" t="str">
        <f>VLOOKUP(Tabla97[[#This Row],[CLAVE MODALIDAD CONTRATO DE TRABAJO]],MODALIDADCONTRATO9[],2,FALSE)</f>
        <v xml:space="preserve"> </v>
      </c>
      <c r="G224" s="30"/>
      <c r="H224" s="29"/>
      <c r="I224" s="2"/>
      <c r="J224" s="4"/>
      <c r="K224" s="4"/>
      <c r="L224" s="4"/>
      <c r="M224" s="4"/>
      <c r="N224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4" s="7" t="s">
        <v>45</v>
      </c>
      <c r="P224" s="67"/>
      <c r="Q224" s="27"/>
    </row>
    <row r="225" spans="1:17" ht="41.1" customHeight="1" x14ac:dyDescent="0.25">
      <c r="A225" s="6"/>
      <c r="B225" s="2"/>
      <c r="C225" s="3" t="s">
        <v>44</v>
      </c>
      <c r="D225" s="3" t="str">
        <f>VLOOKUP(C225,FIGURASCONVENIO4[],COLUMN(FIGURASCONVENIO4[Categoría]),0)</f>
        <v xml:space="preserve"> </v>
      </c>
      <c r="E225" s="3" t="s">
        <v>44</v>
      </c>
      <c r="F225" s="3" t="str">
        <f>VLOOKUP(Tabla97[[#This Row],[CLAVE MODALIDAD CONTRATO DE TRABAJO]],MODALIDADCONTRATO9[],2,FALSE)</f>
        <v xml:space="preserve"> </v>
      </c>
      <c r="G225" s="30"/>
      <c r="H225" s="29"/>
      <c r="I225" s="5"/>
      <c r="J225" s="4"/>
      <c r="K225" s="4"/>
      <c r="L225" s="4"/>
      <c r="M225" s="4"/>
      <c r="N225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5" s="7" t="s">
        <v>45</v>
      </c>
      <c r="P225" s="67"/>
      <c r="Q225" s="27"/>
    </row>
    <row r="226" spans="1:17" ht="41.1" customHeight="1" x14ac:dyDescent="0.25">
      <c r="A226" s="6"/>
      <c r="B226" s="2"/>
      <c r="C226" s="3" t="s">
        <v>44</v>
      </c>
      <c r="D226" s="3" t="str">
        <f>VLOOKUP(C226,FIGURASCONVENIO4[],COLUMN(FIGURASCONVENIO4[Categoría]),0)</f>
        <v xml:space="preserve"> </v>
      </c>
      <c r="E226" s="3" t="s">
        <v>44</v>
      </c>
      <c r="F226" s="3" t="str">
        <f>VLOOKUP(Tabla97[[#This Row],[CLAVE MODALIDAD CONTRATO DE TRABAJO]],MODALIDADCONTRATO9[],2,FALSE)</f>
        <v xml:space="preserve"> </v>
      </c>
      <c r="G226" s="32"/>
      <c r="H226" s="29"/>
      <c r="I226" s="8"/>
      <c r="J226" s="4"/>
      <c r="K226" s="4"/>
      <c r="L226" s="4"/>
      <c r="M226" s="10"/>
      <c r="N226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6" s="7" t="s">
        <v>45</v>
      </c>
      <c r="P226" s="67"/>
      <c r="Q226" s="27"/>
    </row>
    <row r="227" spans="1:17" ht="41.1" customHeight="1" x14ac:dyDescent="0.25">
      <c r="A227" s="6"/>
      <c r="B227" s="2"/>
      <c r="C227" s="3" t="s">
        <v>44</v>
      </c>
      <c r="D227" s="3" t="str">
        <f>VLOOKUP(C227,FIGURASCONVENIO4[],COLUMN(FIGURASCONVENIO4[Categoría]),0)</f>
        <v xml:space="preserve"> </v>
      </c>
      <c r="E227" s="3" t="s">
        <v>44</v>
      </c>
      <c r="F227" s="3" t="str">
        <f>VLOOKUP(Tabla97[[#This Row],[CLAVE MODALIDAD CONTRATO DE TRABAJO]],MODALIDADCONTRATO9[],2,FALSE)</f>
        <v xml:space="preserve"> </v>
      </c>
      <c r="G227" s="32"/>
      <c r="H227" s="29"/>
      <c r="I227" s="2"/>
      <c r="J227" s="4"/>
      <c r="K227" s="4"/>
      <c r="L227" s="4"/>
      <c r="M227" s="4"/>
      <c r="N227" s="4">
        <f>Tabla97[[#This Row],[SALARIO BASE ANUAL]]+Tabla97[[#This Row],[COMPLEMENTO CDCP (N1, N2)]]+Tabla97[[#This Row],[PLUSES Y OTROS COMPLEMENTOS CONVENIO (Directivo, Nocturnidad, Festivo…)]]+Tabla97[[#This Row],[COMPLEMENTOS DE ANTIGÜEDAD NO ABSORBIBLES (ANTERIORES AL CONVENIO) Y COMPLEMENTOS DE MEJORA PERSONALES]]</f>
        <v>0</v>
      </c>
      <c r="O227" s="71" t="s">
        <v>45</v>
      </c>
      <c r="P227" s="64"/>
      <c r="Q227" s="27"/>
    </row>
    <row r="228" spans="1:17" ht="41.1" customHeight="1" x14ac:dyDescent="0.25">
      <c r="C228"/>
      <c r="D228"/>
      <c r="G228" s="26"/>
      <c r="H228"/>
      <c r="I228"/>
    </row>
    <row r="229" spans="1:17" ht="41.1" customHeight="1" x14ac:dyDescent="0.25">
      <c r="C229"/>
      <c r="D229"/>
      <c r="G229" s="26"/>
      <c r="H229"/>
      <c r="I229"/>
    </row>
    <row r="230" spans="1:17" ht="41.1" customHeight="1" x14ac:dyDescent="0.25">
      <c r="C230"/>
      <c r="D230"/>
      <c r="G230" s="26"/>
      <c r="H230"/>
      <c r="I230"/>
    </row>
    <row r="231" spans="1:17" x14ac:dyDescent="0.25">
      <c r="C231"/>
      <c r="D231"/>
      <c r="G231" s="26"/>
      <c r="H231"/>
      <c r="I231"/>
    </row>
    <row r="232" spans="1:17" ht="15.75" x14ac:dyDescent="0.25">
      <c r="A232" t="s">
        <v>46</v>
      </c>
      <c r="B232" t="s">
        <v>47</v>
      </c>
      <c r="C232"/>
      <c r="D232" t="s">
        <v>48</v>
      </c>
      <c r="G232" s="26"/>
      <c r="H232"/>
      <c r="I232"/>
      <c r="O232" s="75" t="s">
        <v>49</v>
      </c>
      <c r="P232" s="76"/>
      <c r="Q232" s="75"/>
    </row>
    <row r="233" spans="1:17" ht="42" x14ac:dyDescent="0.25">
      <c r="A233" s="68" t="s">
        <v>44</v>
      </c>
      <c r="B233" t="s">
        <v>28</v>
      </c>
      <c r="C233"/>
      <c r="D233" t="s">
        <v>44</v>
      </c>
      <c r="G233" s="26"/>
      <c r="H233"/>
      <c r="I233"/>
      <c r="O233" s="19" t="s">
        <v>50</v>
      </c>
      <c r="P233" s="19" t="s">
        <v>51</v>
      </c>
      <c r="Q233" s="20" t="s">
        <v>52</v>
      </c>
    </row>
    <row r="234" spans="1:17" x14ac:dyDescent="0.25">
      <c r="A234" t="s">
        <v>22</v>
      </c>
      <c r="B234" t="s">
        <v>53</v>
      </c>
      <c r="C234"/>
      <c r="D234" t="s">
        <v>54</v>
      </c>
      <c r="G234" s="26"/>
      <c r="H234"/>
      <c r="I234"/>
      <c r="O234" s="28" t="s">
        <v>44</v>
      </c>
      <c r="P234" s="35" t="s">
        <v>28</v>
      </c>
      <c r="Q234" s="25"/>
    </row>
    <row r="235" spans="1:17" ht="42" x14ac:dyDescent="0.25">
      <c r="A235" t="s">
        <v>55</v>
      </c>
      <c r="B235" t="s">
        <v>53</v>
      </c>
      <c r="C235"/>
      <c r="D235" t="s">
        <v>56</v>
      </c>
      <c r="G235" s="26"/>
      <c r="H235"/>
      <c r="I235"/>
      <c r="O235" s="21">
        <v>100</v>
      </c>
      <c r="P235" s="36" t="s">
        <v>57</v>
      </c>
      <c r="Q235" s="11"/>
    </row>
    <row r="236" spans="1:17" ht="15.75" customHeight="1" x14ac:dyDescent="0.25">
      <c r="A236" t="s">
        <v>31</v>
      </c>
      <c r="B236" t="s">
        <v>53</v>
      </c>
      <c r="C236"/>
      <c r="D236" t="s">
        <v>58</v>
      </c>
      <c r="G236" s="26"/>
      <c r="H236"/>
      <c r="I236"/>
      <c r="O236" s="22">
        <v>109</v>
      </c>
      <c r="P236" s="37" t="s">
        <v>59</v>
      </c>
      <c r="Q236" s="12"/>
    </row>
    <row r="237" spans="1:17" ht="52.5" x14ac:dyDescent="0.25">
      <c r="A237" t="s">
        <v>60</v>
      </c>
      <c r="B237" t="s">
        <v>53</v>
      </c>
      <c r="C237"/>
      <c r="D237"/>
      <c r="G237" s="26"/>
      <c r="H237"/>
      <c r="I237"/>
      <c r="O237" s="22">
        <v>130</v>
      </c>
      <c r="P237" s="38" t="s">
        <v>61</v>
      </c>
      <c r="Q237" s="13"/>
    </row>
    <row r="238" spans="1:17" ht="84" x14ac:dyDescent="0.25">
      <c r="A238" t="s">
        <v>62</v>
      </c>
      <c r="B238" t="s">
        <v>53</v>
      </c>
      <c r="C238"/>
      <c r="D238"/>
      <c r="G238" s="26"/>
      <c r="H238"/>
      <c r="I238"/>
      <c r="O238" s="22">
        <v>139</v>
      </c>
      <c r="P238" s="38" t="s">
        <v>63</v>
      </c>
      <c r="Q238" s="12"/>
    </row>
    <row r="239" spans="1:17" ht="84" x14ac:dyDescent="0.25">
      <c r="A239" t="s">
        <v>64</v>
      </c>
      <c r="B239" t="s">
        <v>53</v>
      </c>
      <c r="C239"/>
      <c r="D239"/>
      <c r="G239" s="26"/>
      <c r="H239"/>
      <c r="I239"/>
      <c r="O239" s="22">
        <v>150</v>
      </c>
      <c r="P239" s="38" t="s">
        <v>65</v>
      </c>
      <c r="Q239" s="12"/>
    </row>
    <row r="240" spans="1:17" ht="63" x14ac:dyDescent="0.25">
      <c r="A240" t="s">
        <v>37</v>
      </c>
      <c r="B240" t="s">
        <v>66</v>
      </c>
      <c r="C240"/>
      <c r="D240"/>
      <c r="G240" s="26"/>
      <c r="H240"/>
      <c r="I240"/>
      <c r="O240" s="22">
        <v>189</v>
      </c>
      <c r="P240" s="38" t="s">
        <v>67</v>
      </c>
      <c r="Q240" s="12"/>
    </row>
    <row r="241" spans="1:17" ht="31.5" x14ac:dyDescent="0.25">
      <c r="A241" t="s">
        <v>43</v>
      </c>
      <c r="B241" t="s">
        <v>66</v>
      </c>
      <c r="C241"/>
      <c r="D241"/>
      <c r="G241" s="26"/>
      <c r="H241"/>
      <c r="I241"/>
      <c r="K241" t="str">
        <f>VLOOKUP(100,MODALIDADCONTRATO9[],2,0)</f>
        <v>INDEFINIDO TIEMPO COMPLETO – ORDINARIO</v>
      </c>
      <c r="O241" s="22">
        <v>200</v>
      </c>
      <c r="P241" s="38" t="s">
        <v>68</v>
      </c>
      <c r="Q241" s="13"/>
    </row>
    <row r="242" spans="1:17" ht="94.5" x14ac:dyDescent="0.25">
      <c r="A242" t="s">
        <v>69</v>
      </c>
      <c r="B242" t="s">
        <v>66</v>
      </c>
      <c r="C242"/>
      <c r="D242"/>
      <c r="G242" s="26"/>
      <c r="H242"/>
      <c r="I242"/>
      <c r="O242" s="22">
        <v>209</v>
      </c>
      <c r="P242" s="38" t="s">
        <v>70</v>
      </c>
      <c r="Q242" s="12"/>
    </row>
    <row r="243" spans="1:17" ht="42" x14ac:dyDescent="0.25">
      <c r="A243" t="s">
        <v>71</v>
      </c>
      <c r="B243" t="s">
        <v>66</v>
      </c>
      <c r="C243"/>
      <c r="D243"/>
      <c r="G243" s="26"/>
      <c r="H243"/>
      <c r="I243"/>
      <c r="O243" s="22">
        <v>230</v>
      </c>
      <c r="P243" s="38" t="s">
        <v>72</v>
      </c>
      <c r="Q243" s="13"/>
    </row>
    <row r="244" spans="1:17" ht="84" x14ac:dyDescent="0.25">
      <c r="A244" t="s">
        <v>73</v>
      </c>
      <c r="B244" t="s">
        <v>66</v>
      </c>
      <c r="C244"/>
      <c r="D244"/>
      <c r="G244" s="26"/>
      <c r="H244"/>
      <c r="I244"/>
      <c r="O244" s="22">
        <v>239</v>
      </c>
      <c r="P244" s="38" t="s">
        <v>74</v>
      </c>
      <c r="Q244" s="12"/>
    </row>
    <row r="245" spans="1:17" ht="73.5" x14ac:dyDescent="0.25">
      <c r="A245" t="s">
        <v>38</v>
      </c>
      <c r="B245" t="s">
        <v>66</v>
      </c>
      <c r="C245"/>
      <c r="D245"/>
      <c r="G245" s="26"/>
      <c r="H245"/>
      <c r="I245"/>
      <c r="O245" s="22">
        <v>250</v>
      </c>
      <c r="P245" s="38" t="s">
        <v>75</v>
      </c>
      <c r="Q245" s="12"/>
    </row>
    <row r="246" spans="1:17" ht="63" x14ac:dyDescent="0.25">
      <c r="A246" t="s">
        <v>76</v>
      </c>
      <c r="B246" t="s">
        <v>66</v>
      </c>
      <c r="C246"/>
      <c r="D246"/>
      <c r="G246" s="26"/>
      <c r="H246"/>
      <c r="I246"/>
      <c r="O246" s="22">
        <v>289</v>
      </c>
      <c r="P246" s="38" t="s">
        <v>77</v>
      </c>
      <c r="Q246" s="12"/>
    </row>
    <row r="247" spans="1:17" ht="31.5" x14ac:dyDescent="0.25">
      <c r="A247" t="s">
        <v>78</v>
      </c>
      <c r="B247" t="s">
        <v>66</v>
      </c>
      <c r="C247"/>
      <c r="D247"/>
      <c r="G247" s="26"/>
      <c r="H247"/>
      <c r="I247"/>
      <c r="O247" s="22">
        <v>300</v>
      </c>
      <c r="P247" s="38" t="s">
        <v>79</v>
      </c>
      <c r="Q247" s="13"/>
    </row>
    <row r="248" spans="1:17" ht="115.5" x14ac:dyDescent="0.25">
      <c r="A248" t="s">
        <v>40</v>
      </c>
      <c r="B248" t="s">
        <v>66</v>
      </c>
      <c r="C248"/>
      <c r="D248"/>
      <c r="G248" s="26"/>
      <c r="H248"/>
      <c r="I248"/>
      <c r="O248" s="22">
        <v>309</v>
      </c>
      <c r="P248" s="37" t="s">
        <v>80</v>
      </c>
      <c r="Q248" s="12"/>
    </row>
    <row r="249" spans="1:17" ht="52.5" x14ac:dyDescent="0.25">
      <c r="A249" t="s">
        <v>81</v>
      </c>
      <c r="B249" t="s">
        <v>66</v>
      </c>
      <c r="C249"/>
      <c r="D249"/>
      <c r="G249" s="26"/>
      <c r="H249"/>
      <c r="I249"/>
      <c r="O249" s="22">
        <v>330</v>
      </c>
      <c r="P249" s="38" t="s">
        <v>82</v>
      </c>
      <c r="Q249" s="13"/>
    </row>
    <row r="250" spans="1:17" ht="63" x14ac:dyDescent="0.25">
      <c r="A250" t="s">
        <v>83</v>
      </c>
      <c r="B250" t="s">
        <v>84</v>
      </c>
      <c r="C250"/>
      <c r="D250"/>
      <c r="G250" s="26"/>
      <c r="H250"/>
      <c r="I250"/>
      <c r="O250" s="22">
        <v>339</v>
      </c>
      <c r="P250" s="38" t="s">
        <v>85</v>
      </c>
      <c r="Q250" s="12"/>
    </row>
    <row r="251" spans="1:17" ht="84" x14ac:dyDescent="0.25">
      <c r="A251" t="s">
        <v>42</v>
      </c>
      <c r="B251" t="s">
        <v>84</v>
      </c>
      <c r="C251"/>
      <c r="D251"/>
      <c r="G251" s="26"/>
      <c r="H251"/>
      <c r="I251"/>
      <c r="O251" s="22">
        <v>350</v>
      </c>
      <c r="P251" s="38" t="s">
        <v>86</v>
      </c>
      <c r="Q251" s="12"/>
    </row>
    <row r="252" spans="1:17" ht="63" x14ac:dyDescent="0.25">
      <c r="A252" t="s">
        <v>87</v>
      </c>
      <c r="B252" t="s">
        <v>84</v>
      </c>
      <c r="C252"/>
      <c r="D252"/>
      <c r="G252" s="26"/>
      <c r="H252"/>
      <c r="I252"/>
      <c r="O252" s="22">
        <v>389</v>
      </c>
      <c r="P252" s="38" t="s">
        <v>88</v>
      </c>
      <c r="Q252" s="12"/>
    </row>
    <row r="253" spans="1:17" ht="73.5" x14ac:dyDescent="0.25">
      <c r="A253" t="s">
        <v>89</v>
      </c>
      <c r="B253" t="s">
        <v>84</v>
      </c>
      <c r="C253"/>
      <c r="D253"/>
      <c r="G253" s="26"/>
      <c r="H253"/>
      <c r="I253"/>
      <c r="O253" s="22">
        <v>401</v>
      </c>
      <c r="P253" s="38" t="s">
        <v>90</v>
      </c>
      <c r="Q253" s="14" t="s">
        <v>91</v>
      </c>
    </row>
    <row r="254" spans="1:17" ht="84" x14ac:dyDescent="0.25">
      <c r="A254" t="s">
        <v>92</v>
      </c>
      <c r="B254" t="s">
        <v>84</v>
      </c>
      <c r="C254"/>
      <c r="D254"/>
      <c r="G254" s="26"/>
      <c r="H254"/>
      <c r="I254"/>
      <c r="O254" s="22">
        <v>402</v>
      </c>
      <c r="P254" s="38" t="s">
        <v>93</v>
      </c>
      <c r="Q254" s="12"/>
    </row>
    <row r="255" spans="1:17" ht="52.5" x14ac:dyDescent="0.25">
      <c r="A255" t="s">
        <v>94</v>
      </c>
      <c r="B255" t="s">
        <v>84</v>
      </c>
      <c r="C255"/>
      <c r="D255"/>
      <c r="G255" s="26"/>
      <c r="H255"/>
      <c r="I255"/>
      <c r="O255" s="22">
        <v>403</v>
      </c>
      <c r="P255" s="38" t="s">
        <v>95</v>
      </c>
      <c r="Q255" s="13"/>
    </row>
    <row r="256" spans="1:17" ht="21" x14ac:dyDescent="0.25">
      <c r="A256" t="s">
        <v>36</v>
      </c>
      <c r="B256" t="s">
        <v>84</v>
      </c>
      <c r="C256"/>
      <c r="D256"/>
      <c r="G256" s="26"/>
      <c r="H256"/>
      <c r="I256"/>
      <c r="O256" s="22">
        <v>404</v>
      </c>
      <c r="P256" s="38" t="s">
        <v>96</v>
      </c>
      <c r="Q256" s="13"/>
    </row>
    <row r="257" spans="1:17" ht="115.5" x14ac:dyDescent="0.25">
      <c r="A257" t="s">
        <v>97</v>
      </c>
      <c r="B257" t="s">
        <v>84</v>
      </c>
      <c r="C257"/>
      <c r="D257"/>
      <c r="G257" s="26"/>
      <c r="H257"/>
      <c r="I257"/>
      <c r="O257" s="22">
        <v>406</v>
      </c>
      <c r="P257" s="38" t="s">
        <v>98</v>
      </c>
      <c r="Q257" s="12"/>
    </row>
    <row r="258" spans="1:17" ht="73.5" x14ac:dyDescent="0.25">
      <c r="A258" t="s">
        <v>99</v>
      </c>
      <c r="B258" t="s">
        <v>84</v>
      </c>
      <c r="C258"/>
      <c r="D258"/>
      <c r="G258" s="26"/>
      <c r="H258"/>
      <c r="I258"/>
      <c r="O258" s="23">
        <v>407</v>
      </c>
      <c r="P258" s="39" t="s">
        <v>100</v>
      </c>
      <c r="Q258" s="15"/>
    </row>
    <row r="259" spans="1:17" ht="63" x14ac:dyDescent="0.25">
      <c r="A259" t="s">
        <v>101</v>
      </c>
      <c r="B259" t="s">
        <v>84</v>
      </c>
      <c r="C259"/>
      <c r="D259"/>
      <c r="G259" s="26"/>
      <c r="H259"/>
      <c r="I259"/>
      <c r="O259" s="22">
        <v>408</v>
      </c>
      <c r="P259" s="38" t="s">
        <v>102</v>
      </c>
      <c r="Q259" s="12"/>
    </row>
    <row r="260" spans="1:17" ht="52.5" x14ac:dyDescent="0.25">
      <c r="A260" t="s">
        <v>25</v>
      </c>
      <c r="B260" t="s">
        <v>84</v>
      </c>
      <c r="C260"/>
      <c r="D260"/>
      <c r="G260" s="26"/>
      <c r="H260"/>
      <c r="I260"/>
      <c r="O260" s="22">
        <v>410</v>
      </c>
      <c r="P260" s="37" t="s">
        <v>103</v>
      </c>
      <c r="Q260" s="12"/>
    </row>
    <row r="261" spans="1:17" ht="84" x14ac:dyDescent="0.25">
      <c r="A261" t="s">
        <v>104</v>
      </c>
      <c r="B261" t="s">
        <v>84</v>
      </c>
      <c r="C261"/>
      <c r="D261"/>
      <c r="G261" s="26"/>
      <c r="H261"/>
      <c r="I261"/>
      <c r="O261" s="23">
        <v>411</v>
      </c>
      <c r="P261" s="39" t="s">
        <v>105</v>
      </c>
      <c r="Q261" s="15"/>
    </row>
    <row r="262" spans="1:17" ht="42" x14ac:dyDescent="0.25">
      <c r="A262" t="s">
        <v>106</v>
      </c>
      <c r="B262" t="s">
        <v>84</v>
      </c>
      <c r="C262"/>
      <c r="D262"/>
      <c r="G262" s="26"/>
      <c r="H262"/>
      <c r="I262"/>
      <c r="O262" s="23">
        <v>412</v>
      </c>
      <c r="P262" s="39" t="s">
        <v>107</v>
      </c>
      <c r="Q262" s="16"/>
    </row>
    <row r="263" spans="1:17" ht="63" x14ac:dyDescent="0.25">
      <c r="A263" t="s">
        <v>108</v>
      </c>
      <c r="B263" t="s">
        <v>84</v>
      </c>
      <c r="C263"/>
      <c r="D263"/>
      <c r="G263" s="26"/>
      <c r="H263"/>
      <c r="I263"/>
      <c r="O263" s="23">
        <v>413</v>
      </c>
      <c r="P263" s="40" t="s">
        <v>109</v>
      </c>
      <c r="Q263" s="15"/>
    </row>
    <row r="264" spans="1:17" ht="73.5" x14ac:dyDescent="0.25">
      <c r="A264" t="s">
        <v>110</v>
      </c>
      <c r="B264" t="s">
        <v>84</v>
      </c>
      <c r="C264"/>
      <c r="D264"/>
      <c r="G264" s="26"/>
      <c r="H264"/>
      <c r="I264"/>
      <c r="O264" s="22">
        <v>418</v>
      </c>
      <c r="P264" s="37" t="s">
        <v>111</v>
      </c>
      <c r="Q264" s="12"/>
    </row>
    <row r="265" spans="1:17" ht="52.5" x14ac:dyDescent="0.25">
      <c r="A265" t="s">
        <v>112</v>
      </c>
      <c r="B265" t="s">
        <v>113</v>
      </c>
      <c r="C265"/>
      <c r="D265"/>
      <c r="G265" s="26"/>
      <c r="H265"/>
      <c r="I265"/>
      <c r="O265" s="22">
        <v>420</v>
      </c>
      <c r="P265" s="38" t="s">
        <v>114</v>
      </c>
      <c r="Q265" s="13"/>
    </row>
    <row r="266" spans="1:17" ht="52.5" x14ac:dyDescent="0.25">
      <c r="A266" t="s">
        <v>115</v>
      </c>
      <c r="B266" t="s">
        <v>113</v>
      </c>
      <c r="C266"/>
      <c r="D266"/>
      <c r="G266" s="26"/>
      <c r="H266"/>
      <c r="I266"/>
      <c r="O266" s="24">
        <v>421</v>
      </c>
      <c r="P266" s="41" t="s">
        <v>116</v>
      </c>
      <c r="Q266" s="17"/>
    </row>
    <row r="267" spans="1:17" ht="63" x14ac:dyDescent="0.25">
      <c r="A267" t="s">
        <v>117</v>
      </c>
      <c r="B267" t="s">
        <v>113</v>
      </c>
      <c r="C267"/>
      <c r="D267"/>
      <c r="G267" s="26"/>
      <c r="H267"/>
      <c r="I267"/>
      <c r="O267" s="21">
        <v>430</v>
      </c>
      <c r="P267" s="42" t="s">
        <v>118</v>
      </c>
      <c r="Q267" s="18"/>
    </row>
    <row r="268" spans="1:17" ht="52.5" x14ac:dyDescent="0.25">
      <c r="A268" t="s">
        <v>119</v>
      </c>
      <c r="B268" t="s">
        <v>113</v>
      </c>
      <c r="C268"/>
      <c r="D268"/>
      <c r="G268" s="26"/>
      <c r="H268"/>
      <c r="I268"/>
      <c r="O268" s="22">
        <v>441</v>
      </c>
      <c r="P268" s="38" t="s">
        <v>120</v>
      </c>
      <c r="Q268" s="13"/>
    </row>
    <row r="269" spans="1:17" ht="84" x14ac:dyDescent="0.25">
      <c r="A269" t="s">
        <v>121</v>
      </c>
      <c r="B269" t="s">
        <v>113</v>
      </c>
      <c r="C269"/>
      <c r="D269"/>
      <c r="G269" s="26"/>
      <c r="H269"/>
      <c r="I269"/>
      <c r="O269" s="22">
        <v>450</v>
      </c>
      <c r="P269" s="38" t="s">
        <v>122</v>
      </c>
      <c r="Q269" s="12"/>
    </row>
    <row r="270" spans="1:17" ht="94.5" x14ac:dyDescent="0.25">
      <c r="A270" t="s">
        <v>26</v>
      </c>
      <c r="B270" t="s">
        <v>113</v>
      </c>
      <c r="C270"/>
      <c r="D270"/>
      <c r="G270" s="26"/>
      <c r="H270"/>
      <c r="I270"/>
      <c r="O270" s="22">
        <v>452</v>
      </c>
      <c r="P270" s="38" t="s">
        <v>123</v>
      </c>
      <c r="Q270" s="12"/>
    </row>
    <row r="271" spans="1:17" ht="31.5" x14ac:dyDescent="0.25">
      <c r="A271" t="s">
        <v>34</v>
      </c>
      <c r="B271" t="s">
        <v>113</v>
      </c>
      <c r="C271"/>
      <c r="D271"/>
      <c r="G271" s="26"/>
      <c r="H271"/>
      <c r="I271"/>
      <c r="O271" s="22">
        <v>500</v>
      </c>
      <c r="P271" s="38" t="s">
        <v>124</v>
      </c>
      <c r="Q271" s="13"/>
    </row>
    <row r="272" spans="1:17" ht="73.5" x14ac:dyDescent="0.25">
      <c r="A272" t="s">
        <v>125</v>
      </c>
      <c r="B272" t="s">
        <v>113</v>
      </c>
      <c r="C272"/>
      <c r="D272"/>
      <c r="G272" s="26"/>
      <c r="H272"/>
      <c r="I272"/>
      <c r="O272" s="22">
        <v>501</v>
      </c>
      <c r="P272" s="38" t="s">
        <v>126</v>
      </c>
      <c r="Q272" s="14" t="s">
        <v>91</v>
      </c>
    </row>
    <row r="273" spans="1:17" ht="73.5" x14ac:dyDescent="0.25">
      <c r="A273" t="s">
        <v>39</v>
      </c>
      <c r="B273" t="s">
        <v>127</v>
      </c>
      <c r="C273"/>
      <c r="D273"/>
      <c r="G273" s="26"/>
      <c r="H273"/>
      <c r="I273"/>
      <c r="O273" s="22">
        <v>502</v>
      </c>
      <c r="P273" s="38" t="s">
        <v>128</v>
      </c>
      <c r="Q273" s="12"/>
    </row>
    <row r="274" spans="1:17" ht="42" x14ac:dyDescent="0.25">
      <c r="A274" t="s">
        <v>129</v>
      </c>
      <c r="B274" t="s">
        <v>127</v>
      </c>
      <c r="C274"/>
      <c r="D274"/>
      <c r="G274" s="26"/>
      <c r="H274"/>
      <c r="I274"/>
      <c r="O274" s="22">
        <v>503</v>
      </c>
      <c r="P274" s="38" t="s">
        <v>130</v>
      </c>
      <c r="Q274" s="13"/>
    </row>
    <row r="275" spans="1:17" ht="105" x14ac:dyDescent="0.25">
      <c r="A275" t="s">
        <v>18</v>
      </c>
      <c r="B275" t="s">
        <v>127</v>
      </c>
      <c r="C275"/>
      <c r="D275"/>
      <c r="G275" s="26"/>
      <c r="H275"/>
      <c r="I275"/>
      <c r="O275" s="22">
        <v>506</v>
      </c>
      <c r="P275" s="38" t="s">
        <v>131</v>
      </c>
      <c r="Q275" s="12"/>
    </row>
    <row r="276" spans="1:17" ht="63" x14ac:dyDescent="0.25">
      <c r="A276" t="s">
        <v>29</v>
      </c>
      <c r="B276" t="s">
        <v>127</v>
      </c>
      <c r="C276"/>
      <c r="D276"/>
      <c r="G276" s="26"/>
      <c r="H276"/>
      <c r="I276"/>
      <c r="O276" s="23">
        <v>507</v>
      </c>
      <c r="P276" s="40" t="s">
        <v>132</v>
      </c>
      <c r="Q276" s="15"/>
    </row>
    <row r="277" spans="1:17" ht="52.5" x14ac:dyDescent="0.25">
      <c r="A277" t="s">
        <v>133</v>
      </c>
      <c r="B277" t="s">
        <v>127</v>
      </c>
      <c r="C277"/>
      <c r="D277"/>
      <c r="G277" s="26"/>
      <c r="H277"/>
      <c r="I277"/>
      <c r="O277" s="22">
        <v>508</v>
      </c>
      <c r="P277" s="38" t="s">
        <v>134</v>
      </c>
      <c r="Q277" s="12"/>
    </row>
    <row r="278" spans="1:17" ht="42" x14ac:dyDescent="0.25">
      <c r="A278" t="s">
        <v>135</v>
      </c>
      <c r="B278" t="s">
        <v>127</v>
      </c>
      <c r="C278"/>
      <c r="D278"/>
      <c r="G278" s="26"/>
      <c r="H278"/>
      <c r="I278"/>
      <c r="O278" s="22">
        <v>510</v>
      </c>
      <c r="P278" s="38" t="s">
        <v>136</v>
      </c>
      <c r="Q278" s="13"/>
    </row>
    <row r="279" spans="1:17" ht="73.5" x14ac:dyDescent="0.25">
      <c r="A279" t="s">
        <v>137</v>
      </c>
      <c r="B279" t="s">
        <v>138</v>
      </c>
      <c r="C279"/>
      <c r="D279"/>
      <c r="G279" s="26"/>
      <c r="H279"/>
      <c r="I279"/>
      <c r="O279" s="23">
        <v>511</v>
      </c>
      <c r="P279" s="39" t="s">
        <v>139</v>
      </c>
      <c r="Q279" s="15"/>
    </row>
    <row r="280" spans="1:17" ht="52.5" x14ac:dyDescent="0.25">
      <c r="C280"/>
      <c r="D280"/>
      <c r="G280" s="26"/>
      <c r="H280"/>
      <c r="I280"/>
      <c r="O280" s="23">
        <v>513</v>
      </c>
      <c r="P280" s="39" t="s">
        <v>140</v>
      </c>
      <c r="Q280" s="15"/>
    </row>
    <row r="281" spans="1:17" ht="63" x14ac:dyDescent="0.25">
      <c r="C281"/>
      <c r="D281"/>
      <c r="G281" s="26"/>
      <c r="H281"/>
      <c r="I281"/>
      <c r="O281" s="22">
        <v>518</v>
      </c>
      <c r="P281" s="38" t="s">
        <v>141</v>
      </c>
      <c r="Q281" s="12"/>
    </row>
    <row r="282" spans="1:17" ht="42" x14ac:dyDescent="0.25">
      <c r="C282"/>
      <c r="D282"/>
      <c r="G282" s="26"/>
      <c r="H282"/>
      <c r="I282"/>
      <c r="O282" s="22">
        <v>520</v>
      </c>
      <c r="P282" s="38" t="s">
        <v>142</v>
      </c>
      <c r="Q282" s="13"/>
    </row>
    <row r="283" spans="1:17" ht="42" x14ac:dyDescent="0.25">
      <c r="C283"/>
      <c r="D283"/>
      <c r="G283" s="26"/>
      <c r="H283"/>
      <c r="I283"/>
      <c r="O283" s="22">
        <v>521</v>
      </c>
      <c r="P283" s="38" t="s">
        <v>143</v>
      </c>
      <c r="Q283" s="13"/>
    </row>
    <row r="284" spans="1:17" ht="63" x14ac:dyDescent="0.25">
      <c r="C284"/>
      <c r="D284"/>
      <c r="G284" s="26"/>
      <c r="H284"/>
      <c r="I284"/>
      <c r="O284" s="22">
        <v>530</v>
      </c>
      <c r="P284" s="37" t="s">
        <v>144</v>
      </c>
      <c r="Q284" s="12"/>
    </row>
    <row r="285" spans="1:17" ht="52.5" x14ac:dyDescent="0.25">
      <c r="C285"/>
      <c r="D285"/>
      <c r="G285" s="26"/>
      <c r="H285"/>
      <c r="I285"/>
      <c r="O285" s="22">
        <v>540</v>
      </c>
      <c r="P285" s="38" t="s">
        <v>145</v>
      </c>
      <c r="Q285" s="12"/>
    </row>
    <row r="286" spans="1:17" ht="42" x14ac:dyDescent="0.25">
      <c r="C286"/>
      <c r="D286"/>
      <c r="G286" s="26"/>
      <c r="H286"/>
      <c r="I286"/>
      <c r="O286" s="22">
        <v>541</v>
      </c>
      <c r="P286" s="38" t="s">
        <v>146</v>
      </c>
      <c r="Q286" s="13"/>
    </row>
    <row r="287" spans="1:17" ht="84" x14ac:dyDescent="0.25">
      <c r="C287"/>
      <c r="D287"/>
      <c r="G287" s="26"/>
      <c r="H287"/>
      <c r="I287"/>
      <c r="O287" s="22">
        <v>550</v>
      </c>
      <c r="P287" s="38" t="s">
        <v>147</v>
      </c>
      <c r="Q287" s="12"/>
    </row>
    <row r="288" spans="1:17" ht="94.5" x14ac:dyDescent="0.25">
      <c r="C288"/>
      <c r="D288"/>
      <c r="G288" s="26"/>
      <c r="H288"/>
      <c r="I288"/>
      <c r="O288" s="24">
        <v>552</v>
      </c>
      <c r="P288" s="41" t="s">
        <v>148</v>
      </c>
      <c r="Q288" s="17"/>
    </row>
    <row r="289" spans="3:9" x14ac:dyDescent="0.25">
      <c r="C289"/>
      <c r="D289"/>
      <c r="G289" s="26"/>
      <c r="H289"/>
      <c r="I289"/>
    </row>
    <row r="290" spans="3:9" x14ac:dyDescent="0.25">
      <c r="C290"/>
      <c r="D290"/>
      <c r="G290" s="26"/>
      <c r="H290"/>
      <c r="I290"/>
    </row>
    <row r="291" spans="3:9" x14ac:dyDescent="0.25">
      <c r="C291"/>
      <c r="D291"/>
      <c r="G291" s="26"/>
      <c r="H291"/>
      <c r="I291"/>
    </row>
    <row r="292" spans="3:9" x14ac:dyDescent="0.25">
      <c r="C292"/>
      <c r="D292"/>
      <c r="G292" s="26"/>
      <c r="H292"/>
      <c r="I292"/>
    </row>
    <row r="293" spans="3:9" x14ac:dyDescent="0.25">
      <c r="C293"/>
      <c r="D293"/>
      <c r="G293" s="26"/>
      <c r="H293"/>
      <c r="I293"/>
    </row>
    <row r="294" spans="3:9" x14ac:dyDescent="0.25">
      <c r="C294"/>
      <c r="D294"/>
      <c r="G294" s="26"/>
      <c r="H294"/>
      <c r="I294"/>
    </row>
    <row r="295" spans="3:9" x14ac:dyDescent="0.25">
      <c r="C295"/>
      <c r="D295"/>
      <c r="G295" s="26"/>
      <c r="H295"/>
      <c r="I295"/>
    </row>
    <row r="296" spans="3:9" x14ac:dyDescent="0.25">
      <c r="C296"/>
      <c r="D296"/>
      <c r="G296" s="26"/>
      <c r="H296"/>
      <c r="I296"/>
    </row>
    <row r="297" spans="3:9" x14ac:dyDescent="0.25">
      <c r="C297"/>
      <c r="D297"/>
      <c r="G297" s="26"/>
      <c r="H297"/>
      <c r="I297"/>
    </row>
    <row r="298" spans="3:9" x14ac:dyDescent="0.25">
      <c r="C298"/>
      <c r="D298"/>
      <c r="G298" s="26"/>
      <c r="H298"/>
      <c r="I298"/>
    </row>
    <row r="299" spans="3:9" x14ac:dyDescent="0.25">
      <c r="C299"/>
      <c r="D299"/>
      <c r="G299" s="26"/>
      <c r="H299"/>
      <c r="I299"/>
    </row>
    <row r="300" spans="3:9" x14ac:dyDescent="0.25">
      <c r="C300"/>
      <c r="D300"/>
      <c r="G300" s="26"/>
      <c r="H300"/>
      <c r="I300"/>
    </row>
    <row r="301" spans="3:9" x14ac:dyDescent="0.25">
      <c r="C301"/>
      <c r="D301"/>
      <c r="G301" s="26"/>
      <c r="H301"/>
      <c r="I301"/>
    </row>
    <row r="302" spans="3:9" x14ac:dyDescent="0.25">
      <c r="C302"/>
      <c r="D302"/>
      <c r="G302" s="26"/>
      <c r="H302"/>
      <c r="I302"/>
    </row>
    <row r="303" spans="3:9" x14ac:dyDescent="0.25">
      <c r="C303"/>
      <c r="D303"/>
      <c r="G303" s="26"/>
      <c r="H303"/>
      <c r="I303"/>
    </row>
    <row r="304" spans="3:9" x14ac:dyDescent="0.25">
      <c r="C304"/>
      <c r="D304"/>
      <c r="G304" s="26"/>
      <c r="H304"/>
      <c r="I304"/>
    </row>
    <row r="305" spans="3:9" x14ac:dyDescent="0.25">
      <c r="C305"/>
      <c r="D305"/>
      <c r="G305" s="26"/>
      <c r="H305"/>
      <c r="I305"/>
    </row>
    <row r="306" spans="3:9" x14ac:dyDescent="0.25">
      <c r="C306"/>
      <c r="D306"/>
      <c r="G306" s="26"/>
      <c r="H306"/>
      <c r="I306"/>
    </row>
    <row r="307" spans="3:9" x14ac:dyDescent="0.25">
      <c r="C307"/>
      <c r="D307"/>
      <c r="G307" s="26"/>
      <c r="H307"/>
      <c r="I307"/>
    </row>
    <row r="308" spans="3:9" x14ac:dyDescent="0.25">
      <c r="C308"/>
      <c r="D308"/>
      <c r="G308" s="26"/>
      <c r="H308"/>
      <c r="I308"/>
    </row>
    <row r="309" spans="3:9" x14ac:dyDescent="0.25">
      <c r="C309"/>
      <c r="D309"/>
      <c r="G309" s="26"/>
      <c r="H309"/>
      <c r="I309"/>
    </row>
    <row r="310" spans="3:9" x14ac:dyDescent="0.25">
      <c r="C310"/>
      <c r="D310"/>
      <c r="G310" s="26"/>
      <c r="H310"/>
      <c r="I310"/>
    </row>
    <row r="311" spans="3:9" x14ac:dyDescent="0.25">
      <c r="C311"/>
      <c r="D311"/>
      <c r="G311" s="26"/>
      <c r="H311"/>
      <c r="I311"/>
    </row>
    <row r="312" spans="3:9" x14ac:dyDescent="0.25">
      <c r="C312"/>
      <c r="D312"/>
      <c r="G312" s="26"/>
      <c r="H312"/>
      <c r="I312"/>
    </row>
    <row r="313" spans="3:9" x14ac:dyDescent="0.25">
      <c r="C313"/>
      <c r="D313"/>
      <c r="G313" s="26"/>
      <c r="H313"/>
      <c r="I313"/>
    </row>
    <row r="314" spans="3:9" x14ac:dyDescent="0.25">
      <c r="C314"/>
      <c r="D314"/>
      <c r="G314" s="26"/>
      <c r="H314"/>
      <c r="I314"/>
    </row>
    <row r="315" spans="3:9" x14ac:dyDescent="0.25">
      <c r="C315"/>
      <c r="D315"/>
      <c r="G315" s="26"/>
      <c r="H315"/>
      <c r="I315"/>
    </row>
    <row r="316" spans="3:9" x14ac:dyDescent="0.25">
      <c r="C316"/>
      <c r="D316"/>
      <c r="G316" s="26"/>
      <c r="H316"/>
      <c r="I316"/>
    </row>
    <row r="317" spans="3:9" x14ac:dyDescent="0.25">
      <c r="C317"/>
      <c r="D317"/>
      <c r="G317" s="26"/>
      <c r="H317"/>
      <c r="I317"/>
    </row>
    <row r="318" spans="3:9" x14ac:dyDescent="0.25">
      <c r="C318"/>
      <c r="D318"/>
      <c r="G318" s="26"/>
      <c r="H318"/>
      <c r="I318"/>
    </row>
    <row r="319" spans="3:9" x14ac:dyDescent="0.25">
      <c r="C319"/>
      <c r="D319"/>
      <c r="G319" s="26"/>
      <c r="H319"/>
      <c r="I319"/>
    </row>
    <row r="320" spans="3:9" x14ac:dyDescent="0.25">
      <c r="C320"/>
      <c r="D320"/>
      <c r="G320" s="26"/>
      <c r="H320"/>
      <c r="I320"/>
    </row>
    <row r="321" spans="3:9" x14ac:dyDescent="0.25">
      <c r="C321"/>
      <c r="D321"/>
      <c r="G321" s="26"/>
      <c r="H321"/>
      <c r="I321"/>
    </row>
    <row r="322" spans="3:9" x14ac:dyDescent="0.25">
      <c r="C322"/>
      <c r="D322"/>
      <c r="G322" s="26"/>
      <c r="H322"/>
      <c r="I322"/>
    </row>
    <row r="323" spans="3:9" x14ac:dyDescent="0.25">
      <c r="C323"/>
      <c r="D323"/>
      <c r="G323" s="26"/>
      <c r="H323"/>
      <c r="I323"/>
    </row>
    <row r="324" spans="3:9" x14ac:dyDescent="0.25">
      <c r="C324"/>
      <c r="D324"/>
      <c r="G324" s="26"/>
      <c r="H324"/>
      <c r="I324"/>
    </row>
    <row r="325" spans="3:9" x14ac:dyDescent="0.25">
      <c r="C325"/>
      <c r="D325"/>
      <c r="G325" s="26"/>
      <c r="H325"/>
      <c r="I325"/>
    </row>
    <row r="326" spans="3:9" x14ac:dyDescent="0.25">
      <c r="C326"/>
      <c r="D326"/>
      <c r="G326" s="26"/>
      <c r="H326"/>
      <c r="I326"/>
    </row>
    <row r="327" spans="3:9" x14ac:dyDescent="0.25">
      <c r="C327"/>
      <c r="D327"/>
      <c r="G327" s="26"/>
      <c r="H327"/>
      <c r="I327"/>
    </row>
    <row r="328" spans="3:9" x14ac:dyDescent="0.25">
      <c r="C328"/>
      <c r="D328"/>
      <c r="G328" s="26"/>
      <c r="H328"/>
      <c r="I328"/>
    </row>
    <row r="329" spans="3:9" x14ac:dyDescent="0.25">
      <c r="C329"/>
      <c r="D329"/>
      <c r="G329" s="26"/>
      <c r="H329"/>
      <c r="I329"/>
    </row>
    <row r="330" spans="3:9" x14ac:dyDescent="0.25">
      <c r="C330"/>
      <c r="D330"/>
      <c r="G330" s="26"/>
      <c r="H330"/>
      <c r="I330"/>
    </row>
    <row r="331" spans="3:9" x14ac:dyDescent="0.25">
      <c r="C331"/>
      <c r="D331"/>
      <c r="G331" s="26"/>
      <c r="H331"/>
      <c r="I331"/>
    </row>
    <row r="332" spans="3:9" x14ac:dyDescent="0.25">
      <c r="C332"/>
      <c r="D332"/>
      <c r="G332" s="26"/>
      <c r="H332"/>
      <c r="I332"/>
    </row>
    <row r="333" spans="3:9" x14ac:dyDescent="0.25">
      <c r="C333"/>
      <c r="D333"/>
      <c r="G333" s="26"/>
      <c r="H333"/>
      <c r="I333"/>
    </row>
    <row r="334" spans="3:9" x14ac:dyDescent="0.25">
      <c r="C334"/>
      <c r="D334"/>
      <c r="G334" s="26"/>
      <c r="H334"/>
      <c r="I334"/>
    </row>
    <row r="335" spans="3:9" x14ac:dyDescent="0.25">
      <c r="C335"/>
      <c r="D335"/>
      <c r="G335" s="26"/>
      <c r="H335"/>
      <c r="I335"/>
    </row>
    <row r="336" spans="3:9" x14ac:dyDescent="0.25">
      <c r="C336"/>
      <c r="D336"/>
      <c r="G336" s="26"/>
      <c r="H336"/>
      <c r="I336"/>
    </row>
    <row r="337" spans="3:9" x14ac:dyDescent="0.25">
      <c r="C337"/>
      <c r="D337"/>
      <c r="G337" s="26"/>
      <c r="H337"/>
      <c r="I337"/>
    </row>
    <row r="338" spans="3:9" x14ac:dyDescent="0.25">
      <c r="C338"/>
      <c r="D338"/>
      <c r="G338" s="26"/>
      <c r="H338"/>
      <c r="I338"/>
    </row>
    <row r="339" spans="3:9" x14ac:dyDescent="0.25">
      <c r="C339"/>
      <c r="D339"/>
      <c r="G339" s="26"/>
      <c r="H339"/>
      <c r="I339"/>
    </row>
    <row r="340" spans="3:9" x14ac:dyDescent="0.25">
      <c r="C340"/>
      <c r="D340"/>
      <c r="G340" s="26"/>
      <c r="H340"/>
      <c r="I340"/>
    </row>
    <row r="341" spans="3:9" x14ac:dyDescent="0.25">
      <c r="C341"/>
      <c r="D341"/>
      <c r="G341" s="26"/>
      <c r="H341"/>
      <c r="I341"/>
    </row>
    <row r="342" spans="3:9" x14ac:dyDescent="0.25">
      <c r="C342"/>
      <c r="D342"/>
      <c r="G342" s="26"/>
      <c r="H342"/>
      <c r="I342"/>
    </row>
    <row r="343" spans="3:9" x14ac:dyDescent="0.25">
      <c r="C343"/>
      <c r="D343"/>
      <c r="G343" s="26"/>
      <c r="H343"/>
      <c r="I343"/>
    </row>
    <row r="344" spans="3:9" x14ac:dyDescent="0.25">
      <c r="C344"/>
      <c r="D344"/>
      <c r="G344" s="26"/>
      <c r="H344"/>
      <c r="I344"/>
    </row>
    <row r="345" spans="3:9" x14ac:dyDescent="0.25">
      <c r="C345"/>
      <c r="D345"/>
      <c r="G345" s="26"/>
      <c r="H345"/>
      <c r="I345"/>
    </row>
    <row r="346" spans="3:9" x14ac:dyDescent="0.25">
      <c r="C346"/>
      <c r="D346"/>
      <c r="G346" s="26"/>
      <c r="H346"/>
      <c r="I346"/>
    </row>
    <row r="347" spans="3:9" x14ac:dyDescent="0.25">
      <c r="C347"/>
      <c r="D347"/>
      <c r="G347" s="26"/>
      <c r="H347"/>
      <c r="I347"/>
    </row>
    <row r="348" spans="3:9" x14ac:dyDescent="0.25">
      <c r="C348"/>
      <c r="D348"/>
      <c r="G348" s="26"/>
      <c r="H348"/>
      <c r="I348"/>
    </row>
    <row r="349" spans="3:9" x14ac:dyDescent="0.25">
      <c r="C349"/>
      <c r="D349"/>
      <c r="G349" s="26"/>
      <c r="H349"/>
      <c r="I349"/>
    </row>
    <row r="350" spans="3:9" x14ac:dyDescent="0.25">
      <c r="C350"/>
      <c r="D350"/>
      <c r="G350" s="26"/>
      <c r="H350"/>
      <c r="I350"/>
    </row>
    <row r="351" spans="3:9" x14ac:dyDescent="0.25">
      <c r="C351"/>
      <c r="D351"/>
      <c r="G351" s="26"/>
      <c r="H351"/>
      <c r="I351"/>
    </row>
    <row r="352" spans="3:9" x14ac:dyDescent="0.25">
      <c r="C352"/>
      <c r="D352"/>
      <c r="G352" s="26"/>
      <c r="H352"/>
      <c r="I352"/>
    </row>
    <row r="353" spans="3:9" x14ac:dyDescent="0.25">
      <c r="C353"/>
      <c r="D353"/>
      <c r="G353" s="26"/>
      <c r="H353"/>
      <c r="I353"/>
    </row>
    <row r="354" spans="3:9" x14ac:dyDescent="0.25">
      <c r="C354"/>
      <c r="D354"/>
      <c r="G354" s="26"/>
      <c r="H354"/>
      <c r="I354"/>
    </row>
    <row r="355" spans="3:9" x14ac:dyDescent="0.25">
      <c r="C355"/>
      <c r="D355"/>
      <c r="G355" s="26"/>
      <c r="H355"/>
      <c r="I355"/>
    </row>
    <row r="356" spans="3:9" x14ac:dyDescent="0.25">
      <c r="C356"/>
      <c r="D356"/>
      <c r="G356" s="26"/>
      <c r="H356"/>
      <c r="I356"/>
    </row>
    <row r="357" spans="3:9" x14ac:dyDescent="0.25">
      <c r="C357"/>
      <c r="D357"/>
      <c r="G357" s="26"/>
      <c r="H357"/>
      <c r="I357"/>
    </row>
    <row r="358" spans="3:9" x14ac:dyDescent="0.25">
      <c r="C358"/>
      <c r="D358"/>
      <c r="G358" s="26"/>
      <c r="H358"/>
      <c r="I358"/>
    </row>
    <row r="359" spans="3:9" x14ac:dyDescent="0.25">
      <c r="C359"/>
      <c r="D359"/>
      <c r="G359" s="26"/>
      <c r="H359"/>
      <c r="I359"/>
    </row>
    <row r="360" spans="3:9" x14ac:dyDescent="0.25">
      <c r="C360"/>
      <c r="D360"/>
      <c r="G360" s="26"/>
      <c r="H360"/>
      <c r="I360"/>
    </row>
    <row r="361" spans="3:9" x14ac:dyDescent="0.25">
      <c r="C361"/>
      <c r="D361"/>
      <c r="G361" s="26"/>
      <c r="H361"/>
      <c r="I361"/>
    </row>
    <row r="362" spans="3:9" x14ac:dyDescent="0.25">
      <c r="C362"/>
      <c r="D362"/>
      <c r="G362" s="26"/>
      <c r="H362"/>
      <c r="I362"/>
    </row>
    <row r="363" spans="3:9" x14ac:dyDescent="0.25">
      <c r="C363"/>
      <c r="D363"/>
      <c r="G363" s="26"/>
      <c r="H363"/>
      <c r="I363"/>
    </row>
    <row r="364" spans="3:9" x14ac:dyDescent="0.25">
      <c r="C364"/>
      <c r="D364"/>
      <c r="G364" s="26"/>
      <c r="H364"/>
      <c r="I364"/>
    </row>
    <row r="365" spans="3:9" x14ac:dyDescent="0.25">
      <c r="C365"/>
      <c r="D365"/>
      <c r="G365" s="26"/>
      <c r="H365"/>
      <c r="I365"/>
    </row>
    <row r="366" spans="3:9" x14ac:dyDescent="0.25">
      <c r="C366"/>
      <c r="D366"/>
      <c r="G366" s="26"/>
      <c r="H366"/>
      <c r="I366"/>
    </row>
    <row r="367" spans="3:9" x14ac:dyDescent="0.25">
      <c r="C367"/>
      <c r="D367"/>
      <c r="G367" s="26"/>
      <c r="H367"/>
      <c r="I367"/>
    </row>
    <row r="368" spans="3:9" x14ac:dyDescent="0.25">
      <c r="C368"/>
      <c r="D368"/>
      <c r="G368" s="26"/>
      <c r="H368"/>
      <c r="I368"/>
    </row>
    <row r="369" spans="3:9" x14ac:dyDescent="0.25">
      <c r="C369"/>
      <c r="D369"/>
      <c r="G369" s="26"/>
      <c r="H369"/>
      <c r="I369"/>
    </row>
    <row r="370" spans="3:9" x14ac:dyDescent="0.25">
      <c r="C370"/>
      <c r="D370"/>
      <c r="G370" s="26"/>
      <c r="H370"/>
      <c r="I370"/>
    </row>
    <row r="371" spans="3:9" x14ac:dyDescent="0.25">
      <c r="G371" s="26"/>
      <c r="H371"/>
      <c r="I371"/>
    </row>
    <row r="372" spans="3:9" x14ac:dyDescent="0.25">
      <c r="G372" s="26"/>
      <c r="H372"/>
      <c r="I372"/>
    </row>
    <row r="373" spans="3:9" x14ac:dyDescent="0.25">
      <c r="G373" s="26"/>
      <c r="H373"/>
      <c r="I373"/>
    </row>
    <row r="374" spans="3:9" x14ac:dyDescent="0.25">
      <c r="G374" s="26"/>
      <c r="H374"/>
      <c r="I374"/>
    </row>
    <row r="375" spans="3:9" x14ac:dyDescent="0.25">
      <c r="G375" s="26"/>
      <c r="H375"/>
      <c r="I375"/>
    </row>
    <row r="376" spans="3:9" x14ac:dyDescent="0.25">
      <c r="G376" s="26"/>
      <c r="H376"/>
      <c r="I376"/>
    </row>
    <row r="377" spans="3:9" x14ac:dyDescent="0.25">
      <c r="G377" s="26"/>
      <c r="H377"/>
      <c r="I377"/>
    </row>
    <row r="378" spans="3:9" x14ac:dyDescent="0.25">
      <c r="G378" s="26"/>
      <c r="H378"/>
      <c r="I378"/>
    </row>
    <row r="379" spans="3:9" x14ac:dyDescent="0.25">
      <c r="G379" s="26"/>
      <c r="H379"/>
      <c r="I379"/>
    </row>
    <row r="380" spans="3:9" x14ac:dyDescent="0.25">
      <c r="G380" s="26"/>
      <c r="H380"/>
      <c r="I380"/>
    </row>
    <row r="381" spans="3:9" x14ac:dyDescent="0.25">
      <c r="G381" s="26"/>
      <c r="H381"/>
      <c r="I381"/>
    </row>
    <row r="382" spans="3:9" x14ac:dyDescent="0.25">
      <c r="G382" s="26"/>
      <c r="H382"/>
      <c r="I382"/>
    </row>
    <row r="383" spans="3:9" x14ac:dyDescent="0.25">
      <c r="G383" s="26"/>
      <c r="H383"/>
      <c r="I383"/>
    </row>
    <row r="384" spans="3:9" x14ac:dyDescent="0.25">
      <c r="G384" s="26"/>
      <c r="H384"/>
      <c r="I384"/>
    </row>
    <row r="385" spans="7:9" x14ac:dyDescent="0.25">
      <c r="G385" s="26"/>
      <c r="H385"/>
      <c r="I385"/>
    </row>
    <row r="386" spans="7:9" x14ac:dyDescent="0.25">
      <c r="G386" s="26"/>
      <c r="H386"/>
      <c r="I386"/>
    </row>
    <row r="387" spans="7:9" x14ac:dyDescent="0.25">
      <c r="G387" s="26"/>
      <c r="H387"/>
      <c r="I387"/>
    </row>
    <row r="388" spans="7:9" x14ac:dyDescent="0.25">
      <c r="G388" s="26"/>
      <c r="H388"/>
      <c r="I388"/>
    </row>
    <row r="389" spans="7:9" x14ac:dyDescent="0.25">
      <c r="G389" s="26"/>
      <c r="H389"/>
      <c r="I389"/>
    </row>
    <row r="390" spans="7:9" x14ac:dyDescent="0.25">
      <c r="G390" s="26"/>
      <c r="H390"/>
      <c r="I390"/>
    </row>
    <row r="391" spans="7:9" x14ac:dyDescent="0.25">
      <c r="G391" s="26"/>
      <c r="H391"/>
      <c r="I391"/>
    </row>
    <row r="392" spans="7:9" x14ac:dyDescent="0.25">
      <c r="G392" s="26"/>
      <c r="H392"/>
      <c r="I392"/>
    </row>
    <row r="393" spans="7:9" x14ac:dyDescent="0.25">
      <c r="G393" s="26"/>
      <c r="H393"/>
      <c r="I393"/>
    </row>
    <row r="394" spans="7:9" x14ac:dyDescent="0.25">
      <c r="G394" s="26"/>
      <c r="H394"/>
      <c r="I394"/>
    </row>
    <row r="395" spans="7:9" x14ac:dyDescent="0.25">
      <c r="G395" s="26"/>
      <c r="H395"/>
      <c r="I395"/>
    </row>
    <row r="396" spans="7:9" x14ac:dyDescent="0.25">
      <c r="G396" s="26"/>
      <c r="H396"/>
      <c r="I396"/>
    </row>
    <row r="397" spans="7:9" x14ac:dyDescent="0.25">
      <c r="G397" s="26"/>
      <c r="H397"/>
      <c r="I397"/>
    </row>
    <row r="398" spans="7:9" x14ac:dyDescent="0.25">
      <c r="G398" s="26"/>
      <c r="H398"/>
      <c r="I398"/>
    </row>
    <row r="399" spans="7:9" x14ac:dyDescent="0.25">
      <c r="G399" s="26"/>
      <c r="H399"/>
      <c r="I399"/>
    </row>
    <row r="400" spans="7:9" x14ac:dyDescent="0.25">
      <c r="G400" s="26"/>
      <c r="H400"/>
      <c r="I400"/>
    </row>
    <row r="401" spans="7:9" x14ac:dyDescent="0.25">
      <c r="G401" s="26"/>
      <c r="H401"/>
      <c r="I401"/>
    </row>
    <row r="402" spans="7:9" x14ac:dyDescent="0.25">
      <c r="G402" s="26"/>
      <c r="H402"/>
      <c r="I402"/>
    </row>
    <row r="403" spans="7:9" x14ac:dyDescent="0.25">
      <c r="G403" s="26"/>
      <c r="H403"/>
      <c r="I403"/>
    </row>
    <row r="404" spans="7:9" x14ac:dyDescent="0.25">
      <c r="G404" s="26"/>
      <c r="H404"/>
      <c r="I404"/>
    </row>
    <row r="405" spans="7:9" x14ac:dyDescent="0.25">
      <c r="G405" s="26"/>
      <c r="H405"/>
      <c r="I405"/>
    </row>
    <row r="406" spans="7:9" x14ac:dyDescent="0.25">
      <c r="G406" s="26"/>
      <c r="H406"/>
      <c r="I406"/>
    </row>
    <row r="407" spans="7:9" x14ac:dyDescent="0.25">
      <c r="G407" s="26"/>
      <c r="H407"/>
      <c r="I407"/>
    </row>
    <row r="408" spans="7:9" x14ac:dyDescent="0.25">
      <c r="G408" s="26"/>
      <c r="H408"/>
      <c r="I408"/>
    </row>
    <row r="409" spans="7:9" x14ac:dyDescent="0.25">
      <c r="G409" s="26"/>
      <c r="H409"/>
      <c r="I409"/>
    </row>
    <row r="410" spans="7:9" x14ac:dyDescent="0.25">
      <c r="G410" s="26"/>
      <c r="H410"/>
      <c r="I410"/>
    </row>
    <row r="411" spans="7:9" x14ac:dyDescent="0.25">
      <c r="G411" s="26"/>
      <c r="H411"/>
      <c r="I411"/>
    </row>
    <row r="412" spans="7:9" x14ac:dyDescent="0.25">
      <c r="G412" s="26"/>
      <c r="H412"/>
      <c r="I412"/>
    </row>
    <row r="413" spans="7:9" x14ac:dyDescent="0.25">
      <c r="G413" s="26"/>
      <c r="H413"/>
      <c r="I413"/>
    </row>
    <row r="414" spans="7:9" x14ac:dyDescent="0.25">
      <c r="G414" s="26"/>
      <c r="H414"/>
      <c r="I414"/>
    </row>
    <row r="415" spans="7:9" x14ac:dyDescent="0.25">
      <c r="G415" s="26"/>
      <c r="H415"/>
      <c r="I415"/>
    </row>
    <row r="416" spans="7:9" x14ac:dyDescent="0.25">
      <c r="G416" s="26"/>
      <c r="H416"/>
      <c r="I416"/>
    </row>
    <row r="417" spans="7:9" x14ac:dyDescent="0.25">
      <c r="G417" s="26"/>
      <c r="H417"/>
      <c r="I417"/>
    </row>
    <row r="418" spans="7:9" x14ac:dyDescent="0.25">
      <c r="G418" s="26"/>
      <c r="H418"/>
      <c r="I418"/>
    </row>
    <row r="419" spans="7:9" x14ac:dyDescent="0.25">
      <c r="G419" s="26"/>
      <c r="H419"/>
      <c r="I419"/>
    </row>
    <row r="420" spans="7:9" x14ac:dyDescent="0.25">
      <c r="G420" s="26"/>
      <c r="H420"/>
      <c r="I420"/>
    </row>
    <row r="421" spans="7:9" x14ac:dyDescent="0.25">
      <c r="G421" s="26"/>
      <c r="H421"/>
      <c r="I421"/>
    </row>
    <row r="422" spans="7:9" x14ac:dyDescent="0.25">
      <c r="G422" s="26"/>
      <c r="H422"/>
      <c r="I422"/>
    </row>
    <row r="423" spans="7:9" x14ac:dyDescent="0.25">
      <c r="G423" s="26"/>
      <c r="H423"/>
      <c r="I423"/>
    </row>
    <row r="424" spans="7:9" x14ac:dyDescent="0.25">
      <c r="G424" s="26"/>
    </row>
    <row r="425" spans="7:9" x14ac:dyDescent="0.25">
      <c r="G425" s="26"/>
    </row>
    <row r="426" spans="7:9" x14ac:dyDescent="0.25">
      <c r="G426" s="26"/>
    </row>
    <row r="427" spans="7:9" x14ac:dyDescent="0.25">
      <c r="G427" s="26"/>
    </row>
    <row r="428" spans="7:9" x14ac:dyDescent="0.25">
      <c r="G428" s="26"/>
    </row>
    <row r="429" spans="7:9" x14ac:dyDescent="0.25">
      <c r="G429" s="26"/>
    </row>
    <row r="430" spans="7:9" x14ac:dyDescent="0.25">
      <c r="G430" s="26"/>
    </row>
    <row r="431" spans="7:9" x14ac:dyDescent="0.25">
      <c r="G431" s="26"/>
    </row>
    <row r="432" spans="7:9" x14ac:dyDescent="0.25">
      <c r="G432" s="26"/>
    </row>
    <row r="433" spans="7:7" x14ac:dyDescent="0.25">
      <c r="G433" s="26"/>
    </row>
    <row r="434" spans="7:7" x14ac:dyDescent="0.25">
      <c r="G434" s="26"/>
    </row>
    <row r="435" spans="7:7" x14ac:dyDescent="0.25">
      <c r="G435" s="26"/>
    </row>
    <row r="436" spans="7:7" x14ac:dyDescent="0.25">
      <c r="G436" s="26"/>
    </row>
    <row r="437" spans="7:7" x14ac:dyDescent="0.25">
      <c r="G437" s="26"/>
    </row>
    <row r="438" spans="7:7" x14ac:dyDescent="0.25">
      <c r="G438" s="26"/>
    </row>
    <row r="439" spans="7:7" x14ac:dyDescent="0.25">
      <c r="G439" s="26"/>
    </row>
    <row r="440" spans="7:7" x14ac:dyDescent="0.25">
      <c r="G440" s="26"/>
    </row>
    <row r="441" spans="7:7" x14ac:dyDescent="0.25">
      <c r="G441" s="26"/>
    </row>
    <row r="442" spans="7:7" x14ac:dyDescent="0.25">
      <c r="G442" s="26"/>
    </row>
    <row r="443" spans="7:7" x14ac:dyDescent="0.25">
      <c r="G443" s="26"/>
    </row>
    <row r="444" spans="7:7" x14ac:dyDescent="0.25">
      <c r="G444" s="26"/>
    </row>
    <row r="445" spans="7:7" x14ac:dyDescent="0.25">
      <c r="G445" s="26"/>
    </row>
    <row r="446" spans="7:7" x14ac:dyDescent="0.25">
      <c r="G446" s="26"/>
    </row>
    <row r="447" spans="7:7" x14ac:dyDescent="0.25">
      <c r="G447" s="26"/>
    </row>
    <row r="448" spans="7:7" x14ac:dyDescent="0.25">
      <c r="G448" s="26"/>
    </row>
    <row r="449" spans="7:7" x14ac:dyDescent="0.25">
      <c r="G449" s="26"/>
    </row>
    <row r="450" spans="7:7" x14ac:dyDescent="0.25">
      <c r="G450" s="26"/>
    </row>
    <row r="451" spans="7:7" x14ac:dyDescent="0.25">
      <c r="G451" s="26"/>
    </row>
    <row r="452" spans="7:7" x14ac:dyDescent="0.25">
      <c r="G452" s="26"/>
    </row>
    <row r="453" spans="7:7" x14ac:dyDescent="0.25">
      <c r="G453" s="26"/>
    </row>
    <row r="454" spans="7:7" x14ac:dyDescent="0.25">
      <c r="G454" s="26"/>
    </row>
    <row r="455" spans="7:7" x14ac:dyDescent="0.25">
      <c r="G455" s="26"/>
    </row>
    <row r="456" spans="7:7" x14ac:dyDescent="0.25">
      <c r="G456" s="26"/>
    </row>
    <row r="457" spans="7:7" x14ac:dyDescent="0.25">
      <c r="G457" s="26"/>
    </row>
    <row r="458" spans="7:7" x14ac:dyDescent="0.25">
      <c r="G458" s="26"/>
    </row>
    <row r="459" spans="7:7" x14ac:dyDescent="0.25">
      <c r="G459" s="26"/>
    </row>
    <row r="460" spans="7:7" x14ac:dyDescent="0.25">
      <c r="G460" s="26"/>
    </row>
    <row r="461" spans="7:7" x14ac:dyDescent="0.25">
      <c r="G461" s="26"/>
    </row>
    <row r="462" spans="7:7" x14ac:dyDescent="0.25">
      <c r="G462" s="26"/>
    </row>
    <row r="463" spans="7:7" x14ac:dyDescent="0.25">
      <c r="G463" s="26"/>
    </row>
    <row r="464" spans="7:7" x14ac:dyDescent="0.25">
      <c r="G464" s="26"/>
    </row>
    <row r="465" spans="7:7" x14ac:dyDescent="0.25">
      <c r="G465" s="26"/>
    </row>
    <row r="466" spans="7:7" x14ac:dyDescent="0.25">
      <c r="G466" s="26"/>
    </row>
    <row r="467" spans="7:7" x14ac:dyDescent="0.25">
      <c r="G467" s="26"/>
    </row>
    <row r="468" spans="7:7" x14ac:dyDescent="0.25">
      <c r="G468" s="26"/>
    </row>
    <row r="469" spans="7:7" x14ac:dyDescent="0.25">
      <c r="G469" s="26"/>
    </row>
    <row r="470" spans="7:7" x14ac:dyDescent="0.25">
      <c r="G470" s="26"/>
    </row>
    <row r="471" spans="7:7" x14ac:dyDescent="0.25">
      <c r="G471" s="26"/>
    </row>
    <row r="472" spans="7:7" x14ac:dyDescent="0.25">
      <c r="G472" s="26"/>
    </row>
    <row r="473" spans="7:7" x14ac:dyDescent="0.25">
      <c r="G473" s="26"/>
    </row>
    <row r="474" spans="7:7" x14ac:dyDescent="0.25">
      <c r="G474" s="26"/>
    </row>
    <row r="475" spans="7:7" x14ac:dyDescent="0.25">
      <c r="G475" s="26"/>
    </row>
    <row r="476" spans="7:7" x14ac:dyDescent="0.25">
      <c r="G476" s="26"/>
    </row>
    <row r="477" spans="7:7" x14ac:dyDescent="0.25">
      <c r="G477" s="26"/>
    </row>
    <row r="478" spans="7:7" x14ac:dyDescent="0.25">
      <c r="G478" s="26"/>
    </row>
    <row r="479" spans="7:7" x14ac:dyDescent="0.25">
      <c r="G479" s="26"/>
    </row>
    <row r="480" spans="7:7" x14ac:dyDescent="0.25">
      <c r="G480" s="26"/>
    </row>
    <row r="481" spans="7:7" x14ac:dyDescent="0.25">
      <c r="G481" s="26"/>
    </row>
    <row r="482" spans="7:7" x14ac:dyDescent="0.25">
      <c r="G482" s="26"/>
    </row>
    <row r="483" spans="7:7" x14ac:dyDescent="0.25">
      <c r="G483" s="26"/>
    </row>
    <row r="484" spans="7:7" x14ac:dyDescent="0.25">
      <c r="G484" s="26"/>
    </row>
    <row r="485" spans="7:7" x14ac:dyDescent="0.25">
      <c r="G485" s="26"/>
    </row>
    <row r="486" spans="7:7" x14ac:dyDescent="0.25">
      <c r="G486" s="26"/>
    </row>
    <row r="487" spans="7:7" x14ac:dyDescent="0.25">
      <c r="G487" s="26"/>
    </row>
    <row r="488" spans="7:7" x14ac:dyDescent="0.25">
      <c r="G488" s="26"/>
    </row>
    <row r="489" spans="7:7" x14ac:dyDescent="0.25">
      <c r="G489" s="26"/>
    </row>
    <row r="490" spans="7:7" x14ac:dyDescent="0.25">
      <c r="G490" s="26"/>
    </row>
    <row r="491" spans="7:7" x14ac:dyDescent="0.25">
      <c r="G491" s="26"/>
    </row>
    <row r="492" spans="7:7" x14ac:dyDescent="0.25">
      <c r="G492" s="26"/>
    </row>
    <row r="493" spans="7:7" x14ac:dyDescent="0.25">
      <c r="G493" s="26"/>
    </row>
    <row r="494" spans="7:7" x14ac:dyDescent="0.25">
      <c r="G494" s="26"/>
    </row>
    <row r="495" spans="7:7" x14ac:dyDescent="0.25">
      <c r="G495" s="26"/>
    </row>
    <row r="496" spans="7:7" x14ac:dyDescent="0.25">
      <c r="G496" s="26"/>
    </row>
    <row r="497" spans="7:7" x14ac:dyDescent="0.25">
      <c r="G497" s="26"/>
    </row>
    <row r="498" spans="7:7" x14ac:dyDescent="0.25">
      <c r="G498" s="26"/>
    </row>
    <row r="499" spans="7:7" x14ac:dyDescent="0.25">
      <c r="G499" s="26"/>
    </row>
    <row r="500" spans="7:7" x14ac:dyDescent="0.25">
      <c r="G500" s="26"/>
    </row>
    <row r="501" spans="7:7" x14ac:dyDescent="0.25">
      <c r="G501" s="26"/>
    </row>
    <row r="502" spans="7:7" x14ac:dyDescent="0.25">
      <c r="G502" s="26"/>
    </row>
    <row r="503" spans="7:7" x14ac:dyDescent="0.25">
      <c r="G503" s="26"/>
    </row>
    <row r="504" spans="7:7" x14ac:dyDescent="0.25">
      <c r="G504" s="26"/>
    </row>
    <row r="505" spans="7:7" x14ac:dyDescent="0.25">
      <c r="G505" s="26"/>
    </row>
    <row r="506" spans="7:7" x14ac:dyDescent="0.25">
      <c r="G506" s="26"/>
    </row>
    <row r="507" spans="7:7" x14ac:dyDescent="0.25">
      <c r="G507" s="26"/>
    </row>
    <row r="508" spans="7:7" x14ac:dyDescent="0.25">
      <c r="G508" s="26"/>
    </row>
    <row r="509" spans="7:7" x14ac:dyDescent="0.25">
      <c r="G509" s="26"/>
    </row>
    <row r="510" spans="7:7" x14ac:dyDescent="0.25">
      <c r="G510" s="26"/>
    </row>
    <row r="511" spans="7:7" x14ac:dyDescent="0.25">
      <c r="G511" s="26"/>
    </row>
    <row r="512" spans="7:7" x14ac:dyDescent="0.25">
      <c r="G512" s="26"/>
    </row>
    <row r="513" spans="7:7" x14ac:dyDescent="0.25">
      <c r="G513" s="26"/>
    </row>
    <row r="514" spans="7:7" x14ac:dyDescent="0.25">
      <c r="G514" s="26"/>
    </row>
    <row r="515" spans="7:7" x14ac:dyDescent="0.25">
      <c r="G515" s="26"/>
    </row>
    <row r="516" spans="7:7" x14ac:dyDescent="0.25">
      <c r="G516" s="26"/>
    </row>
    <row r="517" spans="7:7" x14ac:dyDescent="0.25">
      <c r="G517" s="26"/>
    </row>
    <row r="518" spans="7:7" x14ac:dyDescent="0.25">
      <c r="G518" s="26"/>
    </row>
    <row r="519" spans="7:7" x14ac:dyDescent="0.25">
      <c r="G519" s="26"/>
    </row>
    <row r="520" spans="7:7" x14ac:dyDescent="0.25">
      <c r="G520" s="26"/>
    </row>
    <row r="521" spans="7:7" x14ac:dyDescent="0.25">
      <c r="G521" s="26"/>
    </row>
    <row r="522" spans="7:7" x14ac:dyDescent="0.25">
      <c r="G522" s="26"/>
    </row>
    <row r="523" spans="7:7" x14ac:dyDescent="0.25">
      <c r="G523" s="26"/>
    </row>
    <row r="524" spans="7:7" x14ac:dyDescent="0.25">
      <c r="G524" s="26"/>
    </row>
    <row r="525" spans="7:7" x14ac:dyDescent="0.25">
      <c r="G525" s="26"/>
    </row>
    <row r="526" spans="7:7" x14ac:dyDescent="0.25">
      <c r="G526" s="26"/>
    </row>
    <row r="527" spans="7:7" x14ac:dyDescent="0.25">
      <c r="G527" s="26"/>
    </row>
    <row r="528" spans="7:7" x14ac:dyDescent="0.25">
      <c r="G528" s="26"/>
    </row>
    <row r="529" spans="7:7" x14ac:dyDescent="0.25">
      <c r="G529" s="26"/>
    </row>
    <row r="530" spans="7:7" x14ac:dyDescent="0.25">
      <c r="G530" s="26"/>
    </row>
    <row r="531" spans="7:7" x14ac:dyDescent="0.25">
      <c r="G531" s="26"/>
    </row>
    <row r="532" spans="7:7" x14ac:dyDescent="0.25">
      <c r="G532" s="26"/>
    </row>
    <row r="533" spans="7:7" x14ac:dyDescent="0.25">
      <c r="G533" s="26"/>
    </row>
    <row r="534" spans="7:7" x14ac:dyDescent="0.25">
      <c r="G534" s="26"/>
    </row>
    <row r="535" spans="7:7" x14ac:dyDescent="0.25">
      <c r="G535" s="26"/>
    </row>
    <row r="536" spans="7:7" x14ac:dyDescent="0.25">
      <c r="G536" s="26"/>
    </row>
    <row r="537" spans="7:7" x14ac:dyDescent="0.25">
      <c r="G537" s="26"/>
    </row>
    <row r="538" spans="7:7" x14ac:dyDescent="0.25">
      <c r="G538" s="26"/>
    </row>
    <row r="539" spans="7:7" x14ac:dyDescent="0.25">
      <c r="G539" s="26"/>
    </row>
    <row r="540" spans="7:7" x14ac:dyDescent="0.25">
      <c r="G540" s="26"/>
    </row>
    <row r="541" spans="7:7" x14ac:dyDescent="0.25">
      <c r="G541" s="26"/>
    </row>
    <row r="542" spans="7:7" x14ac:dyDescent="0.25">
      <c r="G542" s="26"/>
    </row>
    <row r="543" spans="7:7" x14ac:dyDescent="0.25">
      <c r="G543" s="26"/>
    </row>
    <row r="544" spans="7:7" x14ac:dyDescent="0.25">
      <c r="G544" s="26"/>
    </row>
    <row r="545" spans="7:7" x14ac:dyDescent="0.25">
      <c r="G545" s="26"/>
    </row>
    <row r="546" spans="7:7" x14ac:dyDescent="0.25">
      <c r="G546" s="26"/>
    </row>
    <row r="547" spans="7:7" x14ac:dyDescent="0.25">
      <c r="G547" s="26"/>
    </row>
    <row r="548" spans="7:7" x14ac:dyDescent="0.25">
      <c r="G548" s="26"/>
    </row>
    <row r="549" spans="7:7" x14ac:dyDescent="0.25">
      <c r="G549" s="26"/>
    </row>
    <row r="550" spans="7:7" x14ac:dyDescent="0.25">
      <c r="G550" s="26"/>
    </row>
    <row r="551" spans="7:7" x14ac:dyDescent="0.25">
      <c r="G551" s="26"/>
    </row>
    <row r="552" spans="7:7" x14ac:dyDescent="0.25">
      <c r="G552" s="26"/>
    </row>
    <row r="553" spans="7:7" x14ac:dyDescent="0.25">
      <c r="G553" s="26"/>
    </row>
    <row r="554" spans="7:7" x14ac:dyDescent="0.25">
      <c r="G554" s="26"/>
    </row>
    <row r="555" spans="7:7" x14ac:dyDescent="0.25">
      <c r="G555" s="26"/>
    </row>
    <row r="556" spans="7:7" x14ac:dyDescent="0.25">
      <c r="G556" s="26"/>
    </row>
    <row r="557" spans="7:7" x14ac:dyDescent="0.25">
      <c r="G557" s="26"/>
    </row>
    <row r="558" spans="7:7" x14ac:dyDescent="0.25">
      <c r="G558" s="26"/>
    </row>
    <row r="559" spans="7:7" x14ac:dyDescent="0.25">
      <c r="G559" s="26"/>
    </row>
    <row r="560" spans="7:7" x14ac:dyDescent="0.25">
      <c r="G560" s="26"/>
    </row>
    <row r="561" spans="7:7" x14ac:dyDescent="0.25">
      <c r="G561" s="26"/>
    </row>
    <row r="562" spans="7:7" x14ac:dyDescent="0.25">
      <c r="G562" s="26"/>
    </row>
    <row r="563" spans="7:7" x14ac:dyDescent="0.25">
      <c r="G563" s="26"/>
    </row>
    <row r="564" spans="7:7" x14ac:dyDescent="0.25">
      <c r="G564" s="26"/>
    </row>
    <row r="565" spans="7:7" x14ac:dyDescent="0.25">
      <c r="G565" s="26"/>
    </row>
    <row r="566" spans="7:7" x14ac:dyDescent="0.25">
      <c r="G566" s="26"/>
    </row>
    <row r="567" spans="7:7" x14ac:dyDescent="0.25">
      <c r="G567" s="26"/>
    </row>
    <row r="568" spans="7:7" x14ac:dyDescent="0.25">
      <c r="G568" s="26"/>
    </row>
    <row r="569" spans="7:7" x14ac:dyDescent="0.25">
      <c r="G569" s="26"/>
    </row>
    <row r="570" spans="7:7" x14ac:dyDescent="0.25">
      <c r="G570" s="26"/>
    </row>
    <row r="571" spans="7:7" x14ac:dyDescent="0.25">
      <c r="G571" s="26"/>
    </row>
    <row r="572" spans="7:7" x14ac:dyDescent="0.25">
      <c r="G572" s="26"/>
    </row>
    <row r="573" spans="7:7" x14ac:dyDescent="0.25">
      <c r="G573" s="26"/>
    </row>
    <row r="574" spans="7:7" x14ac:dyDescent="0.25">
      <c r="G574" s="26"/>
    </row>
    <row r="575" spans="7:7" x14ac:dyDescent="0.25">
      <c r="G575" s="26"/>
    </row>
    <row r="576" spans="7:7" x14ac:dyDescent="0.25">
      <c r="G576" s="26"/>
    </row>
    <row r="577" spans="7:7" x14ac:dyDescent="0.25">
      <c r="G577" s="26"/>
    </row>
    <row r="578" spans="7:7" x14ac:dyDescent="0.25">
      <c r="G578" s="26"/>
    </row>
    <row r="579" spans="7:7" x14ac:dyDescent="0.25">
      <c r="G579" s="26"/>
    </row>
    <row r="580" spans="7:7" x14ac:dyDescent="0.25">
      <c r="G580" s="26"/>
    </row>
    <row r="581" spans="7:7" x14ac:dyDescent="0.25">
      <c r="G581" s="26"/>
    </row>
    <row r="582" spans="7:7" x14ac:dyDescent="0.25">
      <c r="G582" s="26"/>
    </row>
    <row r="583" spans="7:7" x14ac:dyDescent="0.25">
      <c r="G583" s="26"/>
    </row>
    <row r="584" spans="7:7" x14ac:dyDescent="0.25">
      <c r="G584" s="26"/>
    </row>
    <row r="585" spans="7:7" x14ac:dyDescent="0.25">
      <c r="G585" s="26"/>
    </row>
    <row r="586" spans="7:7" x14ac:dyDescent="0.25">
      <c r="G586" s="26"/>
    </row>
    <row r="587" spans="7:7" x14ac:dyDescent="0.25">
      <c r="G587" s="26"/>
    </row>
    <row r="588" spans="7:7" x14ac:dyDescent="0.25">
      <c r="G588" s="26"/>
    </row>
    <row r="589" spans="7:7" x14ac:dyDescent="0.25">
      <c r="G589" s="26"/>
    </row>
    <row r="590" spans="7:7" x14ac:dyDescent="0.25">
      <c r="G590" s="26"/>
    </row>
    <row r="591" spans="7:7" x14ac:dyDescent="0.25">
      <c r="G591" s="26"/>
    </row>
    <row r="592" spans="7:7" x14ac:dyDescent="0.25">
      <c r="G592" s="26"/>
    </row>
    <row r="593" spans="7:7" x14ac:dyDescent="0.25">
      <c r="G593" s="26"/>
    </row>
    <row r="594" spans="7:7" x14ac:dyDescent="0.25">
      <c r="G594" s="26"/>
    </row>
    <row r="595" spans="7:7" x14ac:dyDescent="0.25">
      <c r="G595" s="26"/>
    </row>
    <row r="596" spans="7:7" x14ac:dyDescent="0.25">
      <c r="G596" s="26"/>
    </row>
    <row r="597" spans="7:7" x14ac:dyDescent="0.25">
      <c r="G597" s="26"/>
    </row>
    <row r="598" spans="7:7" x14ac:dyDescent="0.25">
      <c r="G598" s="26"/>
    </row>
    <row r="599" spans="7:7" x14ac:dyDescent="0.25">
      <c r="G599" s="26"/>
    </row>
    <row r="600" spans="7:7" x14ac:dyDescent="0.25">
      <c r="G600" s="26"/>
    </row>
    <row r="601" spans="7:7" x14ac:dyDescent="0.25">
      <c r="G601" s="26"/>
    </row>
    <row r="602" spans="7:7" x14ac:dyDescent="0.25">
      <c r="G602" s="26"/>
    </row>
    <row r="603" spans="7:7" x14ac:dyDescent="0.25">
      <c r="G603" s="26"/>
    </row>
    <row r="604" spans="7:7" x14ac:dyDescent="0.25">
      <c r="G604" s="26"/>
    </row>
    <row r="605" spans="7:7" x14ac:dyDescent="0.25">
      <c r="G605" s="26"/>
    </row>
    <row r="606" spans="7:7" x14ac:dyDescent="0.25">
      <c r="G606" s="26"/>
    </row>
    <row r="607" spans="7:7" x14ac:dyDescent="0.25">
      <c r="G607" s="26"/>
    </row>
    <row r="608" spans="7:7" x14ac:dyDescent="0.25">
      <c r="G608" s="26"/>
    </row>
    <row r="609" spans="7:7" x14ac:dyDescent="0.25">
      <c r="G609" s="26"/>
    </row>
    <row r="610" spans="7:7" x14ac:dyDescent="0.25">
      <c r="G610" s="26"/>
    </row>
    <row r="611" spans="7:7" x14ac:dyDescent="0.25">
      <c r="G611" s="26"/>
    </row>
    <row r="612" spans="7:7" x14ac:dyDescent="0.25">
      <c r="G612" s="26"/>
    </row>
    <row r="613" spans="7:7" x14ac:dyDescent="0.25">
      <c r="G613" s="26"/>
    </row>
    <row r="614" spans="7:7" x14ac:dyDescent="0.25">
      <c r="G614" s="26"/>
    </row>
    <row r="615" spans="7:7" x14ac:dyDescent="0.25">
      <c r="G615" s="26"/>
    </row>
    <row r="616" spans="7:7" x14ac:dyDescent="0.25">
      <c r="G616" s="26"/>
    </row>
    <row r="617" spans="7:7" x14ac:dyDescent="0.25">
      <c r="G617" s="26"/>
    </row>
    <row r="618" spans="7:7" x14ac:dyDescent="0.25">
      <c r="G618" s="26"/>
    </row>
    <row r="619" spans="7:7" x14ac:dyDescent="0.25">
      <c r="G619" s="26"/>
    </row>
    <row r="620" spans="7:7" x14ac:dyDescent="0.25">
      <c r="G620" s="26"/>
    </row>
    <row r="621" spans="7:7" x14ac:dyDescent="0.25">
      <c r="G621" s="26"/>
    </row>
    <row r="622" spans="7:7" x14ac:dyDescent="0.25">
      <c r="G622" s="26"/>
    </row>
    <row r="623" spans="7:7" x14ac:dyDescent="0.25">
      <c r="G623" s="26"/>
    </row>
    <row r="624" spans="7:7" x14ac:dyDescent="0.25">
      <c r="G624" s="26"/>
    </row>
    <row r="625" spans="7:7" x14ac:dyDescent="0.25">
      <c r="G625" s="26"/>
    </row>
    <row r="626" spans="7:7" x14ac:dyDescent="0.25">
      <c r="G626" s="26"/>
    </row>
    <row r="627" spans="7:7" x14ac:dyDescent="0.25">
      <c r="G627" s="26"/>
    </row>
    <row r="628" spans="7:7" x14ac:dyDescent="0.25">
      <c r="G628" s="26"/>
    </row>
    <row r="629" spans="7:7" x14ac:dyDescent="0.25">
      <c r="G629" s="26"/>
    </row>
    <row r="630" spans="7:7" x14ac:dyDescent="0.25">
      <c r="G630" s="26"/>
    </row>
    <row r="631" spans="7:7" x14ac:dyDescent="0.25">
      <c r="G631" s="26"/>
    </row>
    <row r="632" spans="7:7" x14ac:dyDescent="0.25">
      <c r="G632" s="26"/>
    </row>
    <row r="633" spans="7:7" x14ac:dyDescent="0.25">
      <c r="G633" s="26"/>
    </row>
    <row r="634" spans="7:7" x14ac:dyDescent="0.25">
      <c r="G634" s="26"/>
    </row>
    <row r="635" spans="7:7" x14ac:dyDescent="0.25">
      <c r="G635" s="26"/>
    </row>
    <row r="636" spans="7:7" x14ac:dyDescent="0.25">
      <c r="G636" s="26"/>
    </row>
    <row r="637" spans="7:7" x14ac:dyDescent="0.25">
      <c r="G637" s="26"/>
    </row>
    <row r="638" spans="7:7" x14ac:dyDescent="0.25">
      <c r="G638" s="26"/>
    </row>
    <row r="639" spans="7:7" x14ac:dyDescent="0.25">
      <c r="G639" s="26"/>
    </row>
    <row r="640" spans="7:7" x14ac:dyDescent="0.25">
      <c r="G640" s="26"/>
    </row>
    <row r="641" spans="7:7" x14ac:dyDescent="0.25">
      <c r="G641" s="26"/>
    </row>
    <row r="642" spans="7:7" x14ac:dyDescent="0.25">
      <c r="G642" s="26"/>
    </row>
    <row r="643" spans="7:7" x14ac:dyDescent="0.25">
      <c r="G643" s="26"/>
    </row>
    <row r="644" spans="7:7" x14ac:dyDescent="0.25">
      <c r="G644" s="26"/>
    </row>
    <row r="645" spans="7:7" x14ac:dyDescent="0.25">
      <c r="G645" s="26"/>
    </row>
    <row r="646" spans="7:7" x14ac:dyDescent="0.25">
      <c r="G646" s="26"/>
    </row>
    <row r="647" spans="7:7" x14ac:dyDescent="0.25">
      <c r="G647" s="26"/>
    </row>
    <row r="648" spans="7:7" x14ac:dyDescent="0.25">
      <c r="G648" s="26"/>
    </row>
    <row r="649" spans="7:7" x14ac:dyDescent="0.25">
      <c r="G649" s="26"/>
    </row>
    <row r="650" spans="7:7" x14ac:dyDescent="0.25">
      <c r="G650" s="26"/>
    </row>
    <row r="651" spans="7:7" x14ac:dyDescent="0.25">
      <c r="G651" s="26"/>
    </row>
    <row r="652" spans="7:7" x14ac:dyDescent="0.25">
      <c r="G652" s="26"/>
    </row>
    <row r="653" spans="7:7" x14ac:dyDescent="0.25">
      <c r="G653" s="26"/>
    </row>
    <row r="654" spans="7:7" x14ac:dyDescent="0.25">
      <c r="G654" s="26"/>
    </row>
    <row r="655" spans="7:7" x14ac:dyDescent="0.25">
      <c r="G655" s="26"/>
    </row>
    <row r="656" spans="7:7" x14ac:dyDescent="0.25">
      <c r="G656" s="26"/>
    </row>
    <row r="657" spans="7:7" x14ac:dyDescent="0.25">
      <c r="G657" s="26"/>
    </row>
    <row r="658" spans="7:7" x14ac:dyDescent="0.25">
      <c r="G658" s="26"/>
    </row>
    <row r="659" spans="7:7" x14ac:dyDescent="0.25">
      <c r="G659" s="26"/>
    </row>
    <row r="660" spans="7:7" x14ac:dyDescent="0.25">
      <c r="G660" s="26"/>
    </row>
    <row r="661" spans="7:7" x14ac:dyDescent="0.25">
      <c r="G661" s="26"/>
    </row>
    <row r="662" spans="7:7" x14ac:dyDescent="0.25">
      <c r="G662" s="26"/>
    </row>
    <row r="663" spans="7:7" x14ac:dyDescent="0.25">
      <c r="G663" s="26"/>
    </row>
    <row r="664" spans="7:7" x14ac:dyDescent="0.25">
      <c r="G664" s="26"/>
    </row>
    <row r="665" spans="7:7" x14ac:dyDescent="0.25">
      <c r="G665" s="26"/>
    </row>
    <row r="666" spans="7:7" x14ac:dyDescent="0.25">
      <c r="G666" s="26"/>
    </row>
    <row r="667" spans="7:7" x14ac:dyDescent="0.25">
      <c r="G667" s="26"/>
    </row>
    <row r="668" spans="7:7" x14ac:dyDescent="0.25">
      <c r="G668" s="26"/>
    </row>
    <row r="669" spans="7:7" x14ac:dyDescent="0.25">
      <c r="G669" s="26"/>
    </row>
    <row r="670" spans="7:7" x14ac:dyDescent="0.25">
      <c r="G670" s="26"/>
    </row>
    <row r="671" spans="7:7" x14ac:dyDescent="0.25">
      <c r="G671" s="26"/>
    </row>
    <row r="672" spans="7:7" x14ac:dyDescent="0.25">
      <c r="G672" s="26"/>
    </row>
    <row r="673" spans="7:7" x14ac:dyDescent="0.25">
      <c r="G673" s="26"/>
    </row>
    <row r="674" spans="7:7" x14ac:dyDescent="0.25">
      <c r="G674" s="26"/>
    </row>
    <row r="675" spans="7:7" x14ac:dyDescent="0.25">
      <c r="G675" s="26"/>
    </row>
    <row r="676" spans="7:7" x14ac:dyDescent="0.25">
      <c r="G676" s="26"/>
    </row>
    <row r="677" spans="7:7" x14ac:dyDescent="0.25">
      <c r="G677" s="26"/>
    </row>
    <row r="678" spans="7:7" x14ac:dyDescent="0.25">
      <c r="G678" s="26"/>
    </row>
    <row r="679" spans="7:7" x14ac:dyDescent="0.25">
      <c r="G679" s="26"/>
    </row>
    <row r="680" spans="7:7" x14ac:dyDescent="0.25">
      <c r="G680" s="26"/>
    </row>
    <row r="681" spans="7:7" x14ac:dyDescent="0.25">
      <c r="G681" s="26"/>
    </row>
    <row r="682" spans="7:7" x14ac:dyDescent="0.25">
      <c r="G682" s="26"/>
    </row>
    <row r="683" spans="7:7" x14ac:dyDescent="0.25">
      <c r="G683" s="26"/>
    </row>
    <row r="684" spans="7:7" x14ac:dyDescent="0.25">
      <c r="G684" s="26"/>
    </row>
    <row r="685" spans="7:7" x14ac:dyDescent="0.25">
      <c r="G685" s="26"/>
    </row>
    <row r="686" spans="7:7" x14ac:dyDescent="0.25">
      <c r="G686" s="26"/>
    </row>
    <row r="687" spans="7:7" x14ac:dyDescent="0.25">
      <c r="G687" s="26"/>
    </row>
    <row r="688" spans="7:7" x14ac:dyDescent="0.25">
      <c r="G688" s="26"/>
    </row>
    <row r="689" spans="7:7" x14ac:dyDescent="0.25">
      <c r="G689" s="26"/>
    </row>
    <row r="690" spans="7:7" x14ac:dyDescent="0.25">
      <c r="G690" s="26"/>
    </row>
    <row r="691" spans="7:7" x14ac:dyDescent="0.25">
      <c r="G691" s="26"/>
    </row>
    <row r="692" spans="7:7" x14ac:dyDescent="0.25">
      <c r="G692" s="26"/>
    </row>
    <row r="693" spans="7:7" x14ac:dyDescent="0.25">
      <c r="G693" s="26"/>
    </row>
    <row r="694" spans="7:7" x14ac:dyDescent="0.25">
      <c r="G694" s="26"/>
    </row>
    <row r="695" spans="7:7" x14ac:dyDescent="0.25">
      <c r="G695" s="26"/>
    </row>
    <row r="696" spans="7:7" x14ac:dyDescent="0.25">
      <c r="G696" s="26"/>
    </row>
    <row r="697" spans="7:7" x14ac:dyDescent="0.25">
      <c r="G697" s="26"/>
    </row>
    <row r="698" spans="7:7" x14ac:dyDescent="0.25">
      <c r="G698" s="26"/>
    </row>
    <row r="699" spans="7:7" x14ac:dyDescent="0.25">
      <c r="G699" s="26"/>
    </row>
    <row r="700" spans="7:7" x14ac:dyDescent="0.25">
      <c r="G700" s="26"/>
    </row>
    <row r="701" spans="7:7" x14ac:dyDescent="0.25">
      <c r="G701" s="26"/>
    </row>
    <row r="702" spans="7:7" x14ac:dyDescent="0.25">
      <c r="G702" s="26"/>
    </row>
    <row r="703" spans="7:7" x14ac:dyDescent="0.25">
      <c r="G703" s="26"/>
    </row>
    <row r="704" spans="7:7" x14ac:dyDescent="0.25">
      <c r="G704" s="26"/>
    </row>
    <row r="705" spans="7:7" x14ac:dyDescent="0.25">
      <c r="G705" s="26"/>
    </row>
    <row r="706" spans="7:7" x14ac:dyDescent="0.25">
      <c r="G706" s="26"/>
    </row>
    <row r="707" spans="7:7" x14ac:dyDescent="0.25">
      <c r="G707" s="26"/>
    </row>
    <row r="708" spans="7:7" x14ac:dyDescent="0.25">
      <c r="G708" s="26"/>
    </row>
    <row r="709" spans="7:7" x14ac:dyDescent="0.25">
      <c r="G709" s="26"/>
    </row>
    <row r="710" spans="7:7" x14ac:dyDescent="0.25">
      <c r="G710" s="26"/>
    </row>
    <row r="711" spans="7:7" x14ac:dyDescent="0.25">
      <c r="G711" s="26"/>
    </row>
    <row r="712" spans="7:7" x14ac:dyDescent="0.25">
      <c r="G712" s="26"/>
    </row>
    <row r="713" spans="7:7" x14ac:dyDescent="0.25">
      <c r="G713" s="26"/>
    </row>
    <row r="714" spans="7:7" x14ac:dyDescent="0.25">
      <c r="G714" s="26"/>
    </row>
    <row r="715" spans="7:7" x14ac:dyDescent="0.25">
      <c r="G715" s="26"/>
    </row>
    <row r="716" spans="7:7" x14ac:dyDescent="0.25">
      <c r="G716" s="26"/>
    </row>
    <row r="717" spans="7:7" x14ac:dyDescent="0.25">
      <c r="G717" s="26"/>
    </row>
    <row r="718" spans="7:7" x14ac:dyDescent="0.25">
      <c r="G718" s="26"/>
    </row>
    <row r="719" spans="7:7" x14ac:dyDescent="0.25">
      <c r="G719" s="26"/>
    </row>
    <row r="720" spans="7:7" x14ac:dyDescent="0.25">
      <c r="G720" s="26"/>
    </row>
    <row r="721" spans="7:7" x14ac:dyDescent="0.25">
      <c r="G721" s="26"/>
    </row>
    <row r="722" spans="7:7" x14ac:dyDescent="0.25">
      <c r="G722" s="26"/>
    </row>
    <row r="723" spans="7:7" x14ac:dyDescent="0.25">
      <c r="G723" s="26"/>
    </row>
    <row r="724" spans="7:7" x14ac:dyDescent="0.25">
      <c r="G724" s="26"/>
    </row>
    <row r="725" spans="7:7" x14ac:dyDescent="0.25">
      <c r="G725" s="26"/>
    </row>
    <row r="726" spans="7:7" x14ac:dyDescent="0.25">
      <c r="G726" s="26"/>
    </row>
    <row r="727" spans="7:7" x14ac:dyDescent="0.25">
      <c r="G727" s="26"/>
    </row>
    <row r="728" spans="7:7" x14ac:dyDescent="0.25">
      <c r="G728" s="26"/>
    </row>
    <row r="729" spans="7:7" x14ac:dyDescent="0.25">
      <c r="G729" s="26"/>
    </row>
    <row r="730" spans="7:7" x14ac:dyDescent="0.25">
      <c r="G730" s="26"/>
    </row>
    <row r="731" spans="7:7" x14ac:dyDescent="0.25">
      <c r="G731" s="26"/>
    </row>
    <row r="732" spans="7:7" x14ac:dyDescent="0.25">
      <c r="G732" s="26"/>
    </row>
    <row r="733" spans="7:7" x14ac:dyDescent="0.25">
      <c r="G733" s="26"/>
    </row>
    <row r="734" spans="7:7" x14ac:dyDescent="0.25">
      <c r="G734" s="26"/>
    </row>
    <row r="735" spans="7:7" x14ac:dyDescent="0.25">
      <c r="G735" s="26"/>
    </row>
    <row r="736" spans="7:7" x14ac:dyDescent="0.25">
      <c r="G736" s="26"/>
    </row>
    <row r="737" spans="7:7" x14ac:dyDescent="0.25">
      <c r="G737" s="26"/>
    </row>
    <row r="738" spans="7:7" x14ac:dyDescent="0.25">
      <c r="G738" s="26"/>
    </row>
    <row r="739" spans="7:7" x14ac:dyDescent="0.25">
      <c r="G739" s="26"/>
    </row>
    <row r="740" spans="7:7" x14ac:dyDescent="0.25">
      <c r="G740" s="26"/>
    </row>
    <row r="741" spans="7:7" x14ac:dyDescent="0.25">
      <c r="G741" s="26"/>
    </row>
    <row r="742" spans="7:7" x14ac:dyDescent="0.25">
      <c r="G742" s="26"/>
    </row>
    <row r="743" spans="7:7" x14ac:dyDescent="0.25">
      <c r="G743" s="26"/>
    </row>
    <row r="744" spans="7:7" x14ac:dyDescent="0.25">
      <c r="G744" s="26"/>
    </row>
    <row r="745" spans="7:7" x14ac:dyDescent="0.25">
      <c r="G745" s="26"/>
    </row>
    <row r="746" spans="7:7" x14ac:dyDescent="0.25">
      <c r="G746" s="26"/>
    </row>
    <row r="747" spans="7:7" x14ac:dyDescent="0.25">
      <c r="G747" s="26"/>
    </row>
    <row r="748" spans="7:7" x14ac:dyDescent="0.25">
      <c r="G748" s="26"/>
    </row>
    <row r="749" spans="7:7" x14ac:dyDescent="0.25">
      <c r="G749" s="26"/>
    </row>
    <row r="750" spans="7:7" x14ac:dyDescent="0.25">
      <c r="G750" s="26"/>
    </row>
    <row r="751" spans="7:7" x14ac:dyDescent="0.25">
      <c r="G751" s="26"/>
    </row>
    <row r="752" spans="7:7" x14ac:dyDescent="0.25">
      <c r="G752" s="26"/>
    </row>
    <row r="753" spans="7:7" x14ac:dyDescent="0.25">
      <c r="G753" s="26"/>
    </row>
    <row r="754" spans="7:7" x14ac:dyDescent="0.25">
      <c r="G754" s="26"/>
    </row>
    <row r="755" spans="7:7" x14ac:dyDescent="0.25">
      <c r="G755" s="26"/>
    </row>
    <row r="756" spans="7:7" x14ac:dyDescent="0.25">
      <c r="G756" s="26"/>
    </row>
    <row r="757" spans="7:7" x14ac:dyDescent="0.25">
      <c r="G757" s="26"/>
    </row>
    <row r="758" spans="7:7" x14ac:dyDescent="0.25">
      <c r="G758" s="26"/>
    </row>
    <row r="759" spans="7:7" x14ac:dyDescent="0.25">
      <c r="G759" s="26"/>
    </row>
    <row r="760" spans="7:7" x14ac:dyDescent="0.25">
      <c r="G760" s="26"/>
    </row>
    <row r="761" spans="7:7" x14ac:dyDescent="0.25">
      <c r="G761" s="26"/>
    </row>
    <row r="762" spans="7:7" x14ac:dyDescent="0.25">
      <c r="G762" s="26"/>
    </row>
    <row r="763" spans="7:7" x14ac:dyDescent="0.25">
      <c r="G763" s="26"/>
    </row>
    <row r="764" spans="7:7" x14ac:dyDescent="0.25">
      <c r="G764" s="26"/>
    </row>
    <row r="765" spans="7:7" x14ac:dyDescent="0.25">
      <c r="G765" s="26"/>
    </row>
    <row r="766" spans="7:7" x14ac:dyDescent="0.25">
      <c r="G766" s="26"/>
    </row>
    <row r="767" spans="7:7" x14ac:dyDescent="0.25">
      <c r="G767" s="26"/>
    </row>
    <row r="768" spans="7:7" x14ac:dyDescent="0.25">
      <c r="G768" s="26"/>
    </row>
    <row r="769" spans="7:7" x14ac:dyDescent="0.25">
      <c r="G769" s="26"/>
    </row>
    <row r="770" spans="7:7" x14ac:dyDescent="0.25">
      <c r="G770" s="26"/>
    </row>
    <row r="771" spans="7:7" x14ac:dyDescent="0.25">
      <c r="G771" s="26"/>
    </row>
    <row r="772" spans="7:7" x14ac:dyDescent="0.25">
      <c r="G772" s="26"/>
    </row>
    <row r="773" spans="7:7" x14ac:dyDescent="0.25">
      <c r="G773" s="26"/>
    </row>
    <row r="774" spans="7:7" x14ac:dyDescent="0.25">
      <c r="G774" s="26"/>
    </row>
    <row r="775" spans="7:7" x14ac:dyDescent="0.25">
      <c r="G775" s="26"/>
    </row>
    <row r="776" spans="7:7" x14ac:dyDescent="0.25">
      <c r="G776" s="26"/>
    </row>
    <row r="777" spans="7:7" x14ac:dyDescent="0.25">
      <c r="G777" s="26"/>
    </row>
    <row r="778" spans="7:7" x14ac:dyDescent="0.25">
      <c r="G778" s="26"/>
    </row>
    <row r="779" spans="7:7" x14ac:dyDescent="0.25">
      <c r="G779" s="26"/>
    </row>
    <row r="780" spans="7:7" x14ac:dyDescent="0.25">
      <c r="G780" s="26"/>
    </row>
    <row r="781" spans="7:7" x14ac:dyDescent="0.25">
      <c r="G781" s="26"/>
    </row>
    <row r="782" spans="7:7" x14ac:dyDescent="0.25">
      <c r="G782" s="26"/>
    </row>
    <row r="783" spans="7:7" x14ac:dyDescent="0.25">
      <c r="G783" s="26"/>
    </row>
    <row r="784" spans="7:7" x14ac:dyDescent="0.25">
      <c r="G784" s="26"/>
    </row>
    <row r="785" spans="7:7" x14ac:dyDescent="0.25">
      <c r="G785" s="26"/>
    </row>
    <row r="786" spans="7:7" x14ac:dyDescent="0.25">
      <c r="G786" s="26"/>
    </row>
    <row r="787" spans="7:7" x14ac:dyDescent="0.25">
      <c r="G787" s="26"/>
    </row>
    <row r="788" spans="7:7" x14ac:dyDescent="0.25">
      <c r="G788" s="26"/>
    </row>
    <row r="789" spans="7:7" x14ac:dyDescent="0.25">
      <c r="G789" s="26"/>
    </row>
    <row r="790" spans="7:7" x14ac:dyDescent="0.25">
      <c r="G790" s="26"/>
    </row>
    <row r="791" spans="7:7" x14ac:dyDescent="0.25">
      <c r="G791" s="26"/>
    </row>
    <row r="792" spans="7:7" x14ac:dyDescent="0.25">
      <c r="G792" s="26"/>
    </row>
    <row r="793" spans="7:7" x14ac:dyDescent="0.25">
      <c r="G793" s="26"/>
    </row>
    <row r="794" spans="7:7" x14ac:dyDescent="0.25">
      <c r="G794" s="26"/>
    </row>
    <row r="795" spans="7:7" x14ac:dyDescent="0.25">
      <c r="G795" s="26"/>
    </row>
    <row r="796" spans="7:7" x14ac:dyDescent="0.25">
      <c r="G796" s="26"/>
    </row>
    <row r="797" spans="7:7" x14ac:dyDescent="0.25">
      <c r="G797" s="26"/>
    </row>
    <row r="798" spans="7:7" x14ac:dyDescent="0.25">
      <c r="G798" s="26"/>
    </row>
    <row r="799" spans="7:7" x14ac:dyDescent="0.25">
      <c r="G799" s="26"/>
    </row>
    <row r="800" spans="7:7" x14ac:dyDescent="0.25">
      <c r="G800" s="26"/>
    </row>
    <row r="801" spans="7:7" x14ac:dyDescent="0.25">
      <c r="G801" s="26"/>
    </row>
    <row r="802" spans="7:7" x14ac:dyDescent="0.25">
      <c r="G802" s="26"/>
    </row>
    <row r="803" spans="7:7" x14ac:dyDescent="0.25">
      <c r="G803" s="26"/>
    </row>
    <row r="804" spans="7:7" x14ac:dyDescent="0.25">
      <c r="G804" s="26"/>
    </row>
    <row r="805" spans="7:7" x14ac:dyDescent="0.25">
      <c r="G805" s="26"/>
    </row>
    <row r="806" spans="7:7" x14ac:dyDescent="0.25">
      <c r="G806" s="26"/>
    </row>
    <row r="807" spans="7:7" x14ac:dyDescent="0.25">
      <c r="G807" s="26"/>
    </row>
    <row r="808" spans="7:7" x14ac:dyDescent="0.25">
      <c r="G808" s="26"/>
    </row>
    <row r="809" spans="7:7" x14ac:dyDescent="0.25">
      <c r="G809" s="26"/>
    </row>
    <row r="810" spans="7:7" x14ac:dyDescent="0.25">
      <c r="G810" s="26"/>
    </row>
    <row r="811" spans="7:7" x14ac:dyDescent="0.25">
      <c r="G811" s="26"/>
    </row>
    <row r="812" spans="7:7" x14ac:dyDescent="0.25">
      <c r="G812" s="26"/>
    </row>
    <row r="813" spans="7:7" x14ac:dyDescent="0.25">
      <c r="G813" s="26"/>
    </row>
    <row r="814" spans="7:7" x14ac:dyDescent="0.25">
      <c r="G814" s="26"/>
    </row>
    <row r="815" spans="7:7" x14ac:dyDescent="0.25">
      <c r="G815" s="26"/>
    </row>
    <row r="816" spans="7:7" x14ac:dyDescent="0.25">
      <c r="G816" s="26"/>
    </row>
    <row r="817" spans="7:7" x14ac:dyDescent="0.25">
      <c r="G817" s="26"/>
    </row>
    <row r="818" spans="7:7" x14ac:dyDescent="0.25">
      <c r="G818" s="26"/>
    </row>
    <row r="819" spans="7:7" x14ac:dyDescent="0.25">
      <c r="G819" s="26"/>
    </row>
    <row r="820" spans="7:7" x14ac:dyDescent="0.25">
      <c r="G820" s="26"/>
    </row>
    <row r="821" spans="7:7" x14ac:dyDescent="0.25">
      <c r="G821" s="26"/>
    </row>
    <row r="822" spans="7:7" x14ac:dyDescent="0.25">
      <c r="G822" s="26"/>
    </row>
    <row r="823" spans="7:7" x14ac:dyDescent="0.25">
      <c r="G823" s="26"/>
    </row>
    <row r="824" spans="7:7" x14ac:dyDescent="0.25">
      <c r="G824" s="26"/>
    </row>
    <row r="825" spans="7:7" x14ac:dyDescent="0.25">
      <c r="G825" s="26"/>
    </row>
    <row r="826" spans="7:7" x14ac:dyDescent="0.25">
      <c r="G826" s="26"/>
    </row>
    <row r="827" spans="7:7" x14ac:dyDescent="0.25">
      <c r="G827" s="26"/>
    </row>
    <row r="828" spans="7:7" x14ac:dyDescent="0.25">
      <c r="G828" s="26"/>
    </row>
    <row r="829" spans="7:7" x14ac:dyDescent="0.25">
      <c r="G829" s="26"/>
    </row>
    <row r="830" spans="7:7" x14ac:dyDescent="0.25">
      <c r="G830" s="26"/>
    </row>
    <row r="831" spans="7:7" x14ac:dyDescent="0.25">
      <c r="G831" s="26"/>
    </row>
    <row r="832" spans="7:7" x14ac:dyDescent="0.25">
      <c r="G832" s="26"/>
    </row>
    <row r="833" spans="7:7" x14ac:dyDescent="0.25">
      <c r="G833" s="26"/>
    </row>
    <row r="834" spans="7:7" x14ac:dyDescent="0.25">
      <c r="G834" s="26"/>
    </row>
    <row r="835" spans="7:7" x14ac:dyDescent="0.25">
      <c r="G835" s="26"/>
    </row>
    <row r="836" spans="7:7" x14ac:dyDescent="0.25">
      <c r="G836" s="26"/>
    </row>
    <row r="837" spans="7:7" x14ac:dyDescent="0.25">
      <c r="G837" s="26"/>
    </row>
    <row r="838" spans="7:7" x14ac:dyDescent="0.25">
      <c r="G838" s="26"/>
    </row>
    <row r="839" spans="7:7" x14ac:dyDescent="0.25">
      <c r="G839" s="26"/>
    </row>
    <row r="840" spans="7:7" x14ac:dyDescent="0.25">
      <c r="G840" s="26"/>
    </row>
    <row r="841" spans="7:7" x14ac:dyDescent="0.25">
      <c r="G841" s="26"/>
    </row>
    <row r="842" spans="7:7" x14ac:dyDescent="0.25">
      <c r="G842" s="26"/>
    </row>
    <row r="843" spans="7:7" x14ac:dyDescent="0.25">
      <c r="G843" s="26"/>
    </row>
    <row r="844" spans="7:7" x14ac:dyDescent="0.25">
      <c r="G844" s="26"/>
    </row>
    <row r="845" spans="7:7" x14ac:dyDescent="0.25">
      <c r="G845" s="26"/>
    </row>
    <row r="846" spans="7:7" x14ac:dyDescent="0.25">
      <c r="G846" s="26"/>
    </row>
    <row r="847" spans="7:7" x14ac:dyDescent="0.25">
      <c r="G847" s="26"/>
    </row>
    <row r="848" spans="7:7" x14ac:dyDescent="0.25">
      <c r="G848" s="26"/>
    </row>
    <row r="849" spans="7:7" x14ac:dyDescent="0.25">
      <c r="G849" s="26"/>
    </row>
    <row r="850" spans="7:7" x14ac:dyDescent="0.25">
      <c r="G850" s="26"/>
    </row>
    <row r="851" spans="7:7" x14ac:dyDescent="0.25">
      <c r="G851" s="26"/>
    </row>
    <row r="852" spans="7:7" x14ac:dyDescent="0.25">
      <c r="G852" s="26"/>
    </row>
    <row r="853" spans="7:7" x14ac:dyDescent="0.25">
      <c r="G853" s="26"/>
    </row>
    <row r="854" spans="7:7" x14ac:dyDescent="0.25">
      <c r="G854" s="26"/>
    </row>
    <row r="855" spans="7:7" x14ac:dyDescent="0.25">
      <c r="G855" s="26"/>
    </row>
    <row r="856" spans="7:7" x14ac:dyDescent="0.25">
      <c r="G856" s="26"/>
    </row>
    <row r="857" spans="7:7" x14ac:dyDescent="0.25">
      <c r="G857" s="26"/>
    </row>
    <row r="858" spans="7:7" x14ac:dyDescent="0.25">
      <c r="G858" s="26"/>
    </row>
    <row r="859" spans="7:7" x14ac:dyDescent="0.25">
      <c r="G859" s="26"/>
    </row>
    <row r="860" spans="7:7" x14ac:dyDescent="0.25">
      <c r="G860" s="26"/>
    </row>
    <row r="861" spans="7:7" x14ac:dyDescent="0.25">
      <c r="G861" s="26"/>
    </row>
    <row r="862" spans="7:7" x14ac:dyDescent="0.25">
      <c r="G862" s="26"/>
    </row>
    <row r="863" spans="7:7" x14ac:dyDescent="0.25">
      <c r="G863" s="26"/>
    </row>
    <row r="864" spans="7:7" x14ac:dyDescent="0.25">
      <c r="G864" s="26"/>
    </row>
    <row r="865" spans="7:7" x14ac:dyDescent="0.25">
      <c r="G865" s="26"/>
    </row>
    <row r="866" spans="7:7" x14ac:dyDescent="0.25">
      <c r="G866" s="26"/>
    </row>
    <row r="867" spans="7:7" x14ac:dyDescent="0.25">
      <c r="G867" s="26"/>
    </row>
    <row r="868" spans="7:7" x14ac:dyDescent="0.25">
      <c r="G868" s="26"/>
    </row>
    <row r="869" spans="7:7" x14ac:dyDescent="0.25">
      <c r="G869" s="26"/>
    </row>
    <row r="870" spans="7:7" x14ac:dyDescent="0.25">
      <c r="G870" s="26"/>
    </row>
    <row r="871" spans="7:7" x14ac:dyDescent="0.25">
      <c r="G871" s="26"/>
    </row>
    <row r="872" spans="7:7" x14ac:dyDescent="0.25">
      <c r="G872" s="26"/>
    </row>
    <row r="873" spans="7:7" x14ac:dyDescent="0.25">
      <c r="G873" s="26"/>
    </row>
    <row r="874" spans="7:7" x14ac:dyDescent="0.25">
      <c r="G874" s="26"/>
    </row>
    <row r="875" spans="7:7" x14ac:dyDescent="0.25">
      <c r="G875" s="26"/>
    </row>
    <row r="876" spans="7:7" x14ac:dyDescent="0.25">
      <c r="G876" s="26"/>
    </row>
    <row r="877" spans="7:7" x14ac:dyDescent="0.25">
      <c r="G877" s="26"/>
    </row>
    <row r="878" spans="7:7" x14ac:dyDescent="0.25">
      <c r="G878" s="26"/>
    </row>
    <row r="879" spans="7:7" x14ac:dyDescent="0.25">
      <c r="G879" s="26"/>
    </row>
    <row r="880" spans="7:7" x14ac:dyDescent="0.25">
      <c r="G880" s="26"/>
    </row>
    <row r="881" spans="7:7" x14ac:dyDescent="0.25">
      <c r="G881" s="26"/>
    </row>
    <row r="882" spans="7:7" x14ac:dyDescent="0.25">
      <c r="G882" s="26"/>
    </row>
    <row r="883" spans="7:7" x14ac:dyDescent="0.25">
      <c r="G883" s="26"/>
    </row>
    <row r="884" spans="7:7" x14ac:dyDescent="0.25">
      <c r="G884" s="26"/>
    </row>
    <row r="885" spans="7:7" x14ac:dyDescent="0.25">
      <c r="G885" s="26"/>
    </row>
    <row r="886" spans="7:7" x14ac:dyDescent="0.25">
      <c r="G886" s="26"/>
    </row>
    <row r="887" spans="7:7" x14ac:dyDescent="0.25">
      <c r="G887" s="26"/>
    </row>
    <row r="888" spans="7:7" x14ac:dyDescent="0.25">
      <c r="G888" s="26"/>
    </row>
    <row r="889" spans="7:7" x14ac:dyDescent="0.25">
      <c r="G889" s="26"/>
    </row>
    <row r="890" spans="7:7" x14ac:dyDescent="0.25">
      <c r="G890" s="26"/>
    </row>
    <row r="891" spans="7:7" x14ac:dyDescent="0.25">
      <c r="G891" s="26"/>
    </row>
    <row r="892" spans="7:7" x14ac:dyDescent="0.25">
      <c r="G892" s="26"/>
    </row>
    <row r="893" spans="7:7" x14ac:dyDescent="0.25">
      <c r="G893" s="26"/>
    </row>
    <row r="894" spans="7:7" x14ac:dyDescent="0.25">
      <c r="G894" s="26"/>
    </row>
    <row r="895" spans="7:7" x14ac:dyDescent="0.25">
      <c r="G895" s="26"/>
    </row>
    <row r="896" spans="7:7" x14ac:dyDescent="0.25">
      <c r="G896" s="26"/>
    </row>
    <row r="897" spans="7:7" x14ac:dyDescent="0.25">
      <c r="G897" s="26"/>
    </row>
    <row r="898" spans="7:7" x14ac:dyDescent="0.25">
      <c r="G898" s="26"/>
    </row>
    <row r="899" spans="7:7" x14ac:dyDescent="0.25">
      <c r="G899" s="26"/>
    </row>
    <row r="900" spans="7:7" x14ac:dyDescent="0.25">
      <c r="G900" s="26"/>
    </row>
    <row r="901" spans="7:7" x14ac:dyDescent="0.25">
      <c r="G901" s="26"/>
    </row>
    <row r="902" spans="7:7" x14ac:dyDescent="0.25">
      <c r="G902" s="26"/>
    </row>
    <row r="903" spans="7:7" x14ac:dyDescent="0.25">
      <c r="G903" s="26"/>
    </row>
    <row r="904" spans="7:7" x14ac:dyDescent="0.25">
      <c r="G904" s="26"/>
    </row>
    <row r="905" spans="7:7" x14ac:dyDescent="0.25">
      <c r="G905" s="26"/>
    </row>
    <row r="906" spans="7:7" x14ac:dyDescent="0.25">
      <c r="G906" s="26"/>
    </row>
    <row r="907" spans="7:7" x14ac:dyDescent="0.25">
      <c r="G907" s="26"/>
    </row>
    <row r="908" spans="7:7" x14ac:dyDescent="0.25">
      <c r="G908" s="26"/>
    </row>
    <row r="909" spans="7:7" x14ac:dyDescent="0.25">
      <c r="G909" s="26"/>
    </row>
    <row r="910" spans="7:7" x14ac:dyDescent="0.25">
      <c r="G910" s="26"/>
    </row>
    <row r="911" spans="7:7" x14ac:dyDescent="0.25">
      <c r="G911" s="26"/>
    </row>
    <row r="912" spans="7:7" x14ac:dyDescent="0.25">
      <c r="G912" s="26"/>
    </row>
    <row r="913" spans="7:7" x14ac:dyDescent="0.25">
      <c r="G913" s="26"/>
    </row>
    <row r="914" spans="7:7" x14ac:dyDescent="0.25">
      <c r="G914" s="26"/>
    </row>
    <row r="915" spans="7:7" x14ac:dyDescent="0.25">
      <c r="G915" s="26"/>
    </row>
    <row r="916" spans="7:7" x14ac:dyDescent="0.25">
      <c r="G916" s="26"/>
    </row>
    <row r="917" spans="7:7" x14ac:dyDescent="0.25">
      <c r="G917" s="26"/>
    </row>
    <row r="918" spans="7:7" x14ac:dyDescent="0.25">
      <c r="G918" s="26"/>
    </row>
    <row r="919" spans="7:7" x14ac:dyDescent="0.25">
      <c r="G919" s="26"/>
    </row>
    <row r="920" spans="7:7" x14ac:dyDescent="0.25">
      <c r="G920" s="26"/>
    </row>
    <row r="921" spans="7:7" x14ac:dyDescent="0.25">
      <c r="G921" s="26"/>
    </row>
    <row r="922" spans="7:7" x14ac:dyDescent="0.25">
      <c r="G922" s="26"/>
    </row>
    <row r="923" spans="7:7" x14ac:dyDescent="0.25">
      <c r="G923" s="26"/>
    </row>
    <row r="924" spans="7:7" x14ac:dyDescent="0.25">
      <c r="G924" s="26"/>
    </row>
    <row r="925" spans="7:7" x14ac:dyDescent="0.25">
      <c r="G925" s="26"/>
    </row>
    <row r="926" spans="7:7" x14ac:dyDescent="0.25">
      <c r="G926" s="26"/>
    </row>
    <row r="927" spans="7:7" x14ac:dyDescent="0.25">
      <c r="G927" s="26"/>
    </row>
    <row r="928" spans="7:7" x14ac:dyDescent="0.25">
      <c r="G928" s="26"/>
    </row>
    <row r="929" spans="7:7" x14ac:dyDescent="0.25">
      <c r="G929" s="26"/>
    </row>
    <row r="930" spans="7:7" x14ac:dyDescent="0.25">
      <c r="G930" s="26"/>
    </row>
    <row r="931" spans="7:7" x14ac:dyDescent="0.25">
      <c r="G931" s="26"/>
    </row>
    <row r="932" spans="7:7" x14ac:dyDescent="0.25">
      <c r="G932" s="26"/>
    </row>
    <row r="933" spans="7:7" x14ac:dyDescent="0.25">
      <c r="G933" s="26"/>
    </row>
    <row r="934" spans="7:7" x14ac:dyDescent="0.25">
      <c r="G934" s="26"/>
    </row>
    <row r="935" spans="7:7" x14ac:dyDescent="0.25">
      <c r="G935" s="26"/>
    </row>
    <row r="936" spans="7:7" x14ac:dyDescent="0.25">
      <c r="G936" s="26"/>
    </row>
    <row r="937" spans="7:7" x14ac:dyDescent="0.25">
      <c r="G937" s="26"/>
    </row>
    <row r="938" spans="7:7" x14ac:dyDescent="0.25">
      <c r="G938" s="26"/>
    </row>
    <row r="939" spans="7:7" x14ac:dyDescent="0.25">
      <c r="G939" s="26"/>
    </row>
    <row r="940" spans="7:7" x14ac:dyDescent="0.25">
      <c r="G940" s="26"/>
    </row>
    <row r="941" spans="7:7" x14ac:dyDescent="0.25">
      <c r="G941" s="26"/>
    </row>
    <row r="942" spans="7:7" x14ac:dyDescent="0.25">
      <c r="G942" s="26"/>
    </row>
    <row r="943" spans="7:7" x14ac:dyDescent="0.25">
      <c r="G943" s="26"/>
    </row>
    <row r="944" spans="7:7" x14ac:dyDescent="0.25">
      <c r="G944" s="26"/>
    </row>
    <row r="945" spans="7:7" x14ac:dyDescent="0.25">
      <c r="G945" s="26"/>
    </row>
    <row r="946" spans="7:7" x14ac:dyDescent="0.25">
      <c r="G946" s="26"/>
    </row>
    <row r="947" spans="7:7" x14ac:dyDescent="0.25">
      <c r="G947" s="26"/>
    </row>
    <row r="948" spans="7:7" x14ac:dyDescent="0.25">
      <c r="G948" s="26"/>
    </row>
    <row r="949" spans="7:7" x14ac:dyDescent="0.25">
      <c r="G949" s="26"/>
    </row>
    <row r="950" spans="7:7" x14ac:dyDescent="0.25">
      <c r="G950" s="26"/>
    </row>
    <row r="951" spans="7:7" x14ac:dyDescent="0.25">
      <c r="G951" s="26"/>
    </row>
    <row r="952" spans="7:7" x14ac:dyDescent="0.25">
      <c r="G952" s="26"/>
    </row>
    <row r="953" spans="7:7" x14ac:dyDescent="0.25">
      <c r="G953" s="26"/>
    </row>
    <row r="954" spans="7:7" x14ac:dyDescent="0.25">
      <c r="G954" s="26"/>
    </row>
    <row r="955" spans="7:7" x14ac:dyDescent="0.25">
      <c r="G955" s="26"/>
    </row>
    <row r="956" spans="7:7" x14ac:dyDescent="0.25">
      <c r="G956" s="26"/>
    </row>
    <row r="957" spans="7:7" x14ac:dyDescent="0.25">
      <c r="G957" s="26"/>
    </row>
    <row r="958" spans="7:7" x14ac:dyDescent="0.25">
      <c r="G958" s="26"/>
    </row>
    <row r="959" spans="7:7" x14ac:dyDescent="0.25">
      <c r="G959" s="26"/>
    </row>
    <row r="960" spans="7:7" x14ac:dyDescent="0.25">
      <c r="G960" s="26"/>
    </row>
    <row r="961" spans="7:7" x14ac:dyDescent="0.25">
      <c r="G961" s="26"/>
    </row>
    <row r="962" spans="7:7" x14ac:dyDescent="0.25">
      <c r="G962" s="26"/>
    </row>
    <row r="963" spans="7:7" x14ac:dyDescent="0.25">
      <c r="G963" s="26"/>
    </row>
    <row r="964" spans="7:7" x14ac:dyDescent="0.25">
      <c r="G964" s="26"/>
    </row>
    <row r="965" spans="7:7" x14ac:dyDescent="0.25">
      <c r="G965" s="26"/>
    </row>
    <row r="966" spans="7:7" x14ac:dyDescent="0.25">
      <c r="G966" s="26"/>
    </row>
    <row r="967" spans="7:7" x14ac:dyDescent="0.25">
      <c r="G967" s="26"/>
    </row>
    <row r="968" spans="7:7" x14ac:dyDescent="0.25">
      <c r="G968" s="26"/>
    </row>
    <row r="969" spans="7:7" x14ac:dyDescent="0.25">
      <c r="G969" s="26"/>
    </row>
    <row r="970" spans="7:7" x14ac:dyDescent="0.25">
      <c r="G970" s="26"/>
    </row>
    <row r="971" spans="7:7" x14ac:dyDescent="0.25">
      <c r="G971" s="26"/>
    </row>
    <row r="972" spans="7:7" x14ac:dyDescent="0.25">
      <c r="G972" s="26"/>
    </row>
    <row r="973" spans="7:7" x14ac:dyDescent="0.25">
      <c r="G973" s="26"/>
    </row>
    <row r="974" spans="7:7" x14ac:dyDescent="0.25">
      <c r="G974" s="26"/>
    </row>
    <row r="975" spans="7:7" x14ac:dyDescent="0.25">
      <c r="G975" s="26"/>
    </row>
    <row r="976" spans="7:7" x14ac:dyDescent="0.25">
      <c r="G976" s="26"/>
    </row>
    <row r="977" spans="7:7" x14ac:dyDescent="0.25">
      <c r="G977" s="26"/>
    </row>
    <row r="978" spans="7:7" x14ac:dyDescent="0.25">
      <c r="G978" s="26"/>
    </row>
    <row r="979" spans="7:7" x14ac:dyDescent="0.25">
      <c r="G979" s="26"/>
    </row>
    <row r="980" spans="7:7" x14ac:dyDescent="0.25">
      <c r="G980" s="26"/>
    </row>
    <row r="981" spans="7:7" x14ac:dyDescent="0.25">
      <c r="G981" s="26"/>
    </row>
    <row r="982" spans="7:7" x14ac:dyDescent="0.25">
      <c r="G982" s="26"/>
    </row>
    <row r="983" spans="7:7" x14ac:dyDescent="0.25">
      <c r="G983" s="26"/>
    </row>
    <row r="984" spans="7:7" x14ac:dyDescent="0.25">
      <c r="G984" s="26"/>
    </row>
    <row r="985" spans="7:7" x14ac:dyDescent="0.25">
      <c r="G985" s="26"/>
    </row>
    <row r="986" spans="7:7" x14ac:dyDescent="0.25">
      <c r="G986" s="26"/>
    </row>
    <row r="987" spans="7:7" x14ac:dyDescent="0.25">
      <c r="G987" s="26"/>
    </row>
    <row r="988" spans="7:7" x14ac:dyDescent="0.25">
      <c r="G988" s="26"/>
    </row>
    <row r="989" spans="7:7" x14ac:dyDescent="0.25">
      <c r="G989" s="26"/>
    </row>
    <row r="990" spans="7:7" x14ac:dyDescent="0.25">
      <c r="G990" s="26"/>
    </row>
    <row r="991" spans="7:7" x14ac:dyDescent="0.25">
      <c r="G991" s="26"/>
    </row>
    <row r="992" spans="7:7" x14ac:dyDescent="0.25">
      <c r="G992" s="26"/>
    </row>
    <row r="993" spans="7:7" x14ac:dyDescent="0.25">
      <c r="G993" s="26"/>
    </row>
    <row r="994" spans="7:7" x14ac:dyDescent="0.25">
      <c r="G994" s="26"/>
    </row>
    <row r="995" spans="7:7" x14ac:dyDescent="0.25">
      <c r="G995" s="26"/>
    </row>
    <row r="996" spans="7:7" x14ac:dyDescent="0.25">
      <c r="G996" s="26"/>
    </row>
    <row r="997" spans="7:7" x14ac:dyDescent="0.25">
      <c r="G997" s="26"/>
    </row>
    <row r="998" spans="7:7" x14ac:dyDescent="0.25">
      <c r="G998" s="26"/>
    </row>
    <row r="999" spans="7:7" x14ac:dyDescent="0.25">
      <c r="G999" s="26"/>
    </row>
    <row r="1000" spans="7:7" x14ac:dyDescent="0.25">
      <c r="G1000" s="26"/>
    </row>
    <row r="1001" spans="7:7" x14ac:dyDescent="0.25">
      <c r="G1001" s="26"/>
    </row>
    <row r="1002" spans="7:7" x14ac:dyDescent="0.25">
      <c r="G1002" s="26"/>
    </row>
    <row r="1003" spans="7:7" x14ac:dyDescent="0.25">
      <c r="G1003" s="26"/>
    </row>
    <row r="1004" spans="7:7" x14ac:dyDescent="0.25">
      <c r="G1004" s="26"/>
    </row>
    <row r="1005" spans="7:7" x14ac:dyDescent="0.25">
      <c r="G1005" s="26"/>
    </row>
    <row r="1006" spans="7:7" x14ac:dyDescent="0.25">
      <c r="G1006" s="26"/>
    </row>
    <row r="1007" spans="7:7" x14ac:dyDescent="0.25">
      <c r="G1007" s="26"/>
    </row>
    <row r="1008" spans="7:7" x14ac:dyDescent="0.25">
      <c r="G1008" s="26"/>
    </row>
    <row r="1009" spans="7:7" x14ac:dyDescent="0.25">
      <c r="G1009" s="26"/>
    </row>
    <row r="1010" spans="7:7" x14ac:dyDescent="0.25">
      <c r="G1010" s="26"/>
    </row>
    <row r="1011" spans="7:7" x14ac:dyDescent="0.25">
      <c r="G1011" s="26"/>
    </row>
    <row r="1012" spans="7:7" x14ac:dyDescent="0.25">
      <c r="G1012" s="26"/>
    </row>
    <row r="1013" spans="7:7" x14ac:dyDescent="0.25">
      <c r="G1013" s="26"/>
    </row>
    <row r="1014" spans="7:7" x14ac:dyDescent="0.25">
      <c r="G1014" s="26"/>
    </row>
    <row r="1015" spans="7:7" x14ac:dyDescent="0.25">
      <c r="G1015" s="26"/>
    </row>
    <row r="1016" spans="7:7" x14ac:dyDescent="0.25">
      <c r="G1016" s="26"/>
    </row>
    <row r="1017" spans="7:7" x14ac:dyDescent="0.25">
      <c r="G1017" s="26"/>
    </row>
    <row r="1018" spans="7:7" x14ac:dyDescent="0.25">
      <c r="G1018" s="26"/>
    </row>
    <row r="1019" spans="7:7" x14ac:dyDescent="0.25">
      <c r="G1019" s="26"/>
    </row>
    <row r="1020" spans="7:7" x14ac:dyDescent="0.25">
      <c r="G1020" s="26"/>
    </row>
    <row r="1021" spans="7:7" x14ac:dyDescent="0.25">
      <c r="G1021" s="26"/>
    </row>
    <row r="1022" spans="7:7" x14ac:dyDescent="0.25">
      <c r="G1022" s="26"/>
    </row>
    <row r="1023" spans="7:7" x14ac:dyDescent="0.25">
      <c r="G1023" s="26"/>
    </row>
    <row r="1024" spans="7:7" x14ac:dyDescent="0.25">
      <c r="G1024" s="26"/>
    </row>
    <row r="1025" spans="7:7" x14ac:dyDescent="0.25">
      <c r="G1025" s="26"/>
    </row>
    <row r="1026" spans="7:7" x14ac:dyDescent="0.25">
      <c r="G1026" s="26"/>
    </row>
    <row r="1027" spans="7:7" x14ac:dyDescent="0.25">
      <c r="G1027" s="26"/>
    </row>
    <row r="1028" spans="7:7" x14ac:dyDescent="0.25">
      <c r="G1028" s="26"/>
    </row>
    <row r="1029" spans="7:7" x14ac:dyDescent="0.25">
      <c r="G1029" s="26"/>
    </row>
    <row r="1030" spans="7:7" x14ac:dyDescent="0.25">
      <c r="G1030" s="26"/>
    </row>
    <row r="1031" spans="7:7" x14ac:dyDescent="0.25">
      <c r="G1031" s="26"/>
    </row>
    <row r="1032" spans="7:7" x14ac:dyDescent="0.25">
      <c r="G1032" s="26"/>
    </row>
    <row r="1033" spans="7:7" x14ac:dyDescent="0.25">
      <c r="G1033" s="26"/>
    </row>
    <row r="1034" spans="7:7" x14ac:dyDescent="0.25">
      <c r="G1034" s="26"/>
    </row>
    <row r="1035" spans="7:7" x14ac:dyDescent="0.25">
      <c r="G1035" s="26"/>
    </row>
    <row r="1036" spans="7:7" x14ac:dyDescent="0.25">
      <c r="G1036" s="26"/>
    </row>
    <row r="1037" spans="7:7" x14ac:dyDescent="0.25">
      <c r="G1037" s="26"/>
    </row>
    <row r="1038" spans="7:7" x14ac:dyDescent="0.25">
      <c r="G1038" s="26"/>
    </row>
    <row r="1039" spans="7:7" x14ac:dyDescent="0.25">
      <c r="G1039" s="26"/>
    </row>
    <row r="1040" spans="7:7" x14ac:dyDescent="0.25">
      <c r="G1040" s="26"/>
    </row>
    <row r="1041" spans="7:7" x14ac:dyDescent="0.25">
      <c r="G1041" s="26"/>
    </row>
    <row r="1042" spans="7:7" x14ac:dyDescent="0.25">
      <c r="G1042" s="26"/>
    </row>
    <row r="1043" spans="7:7" x14ac:dyDescent="0.25">
      <c r="G1043" s="26"/>
    </row>
    <row r="1044" spans="7:7" x14ac:dyDescent="0.25">
      <c r="G1044" s="26"/>
    </row>
    <row r="1045" spans="7:7" x14ac:dyDescent="0.25">
      <c r="G1045" s="26"/>
    </row>
    <row r="1046" spans="7:7" x14ac:dyDescent="0.25">
      <c r="G1046" s="26"/>
    </row>
    <row r="1047" spans="7:7" x14ac:dyDescent="0.25">
      <c r="G1047" s="26"/>
    </row>
    <row r="1048" spans="7:7" x14ac:dyDescent="0.25">
      <c r="G1048" s="26"/>
    </row>
    <row r="1049" spans="7:7" x14ac:dyDescent="0.25">
      <c r="G1049" s="26"/>
    </row>
    <row r="1050" spans="7:7" x14ac:dyDescent="0.25">
      <c r="G1050" s="26"/>
    </row>
    <row r="1051" spans="7:7" x14ac:dyDescent="0.25">
      <c r="G1051" s="26"/>
    </row>
    <row r="1052" spans="7:7" x14ac:dyDescent="0.25">
      <c r="G1052" s="26"/>
    </row>
    <row r="1053" spans="7:7" x14ac:dyDescent="0.25">
      <c r="G1053" s="26"/>
    </row>
    <row r="1054" spans="7:7" x14ac:dyDescent="0.25">
      <c r="G1054" s="26"/>
    </row>
    <row r="1055" spans="7:7" x14ac:dyDescent="0.25">
      <c r="G1055" s="26"/>
    </row>
    <row r="1056" spans="7:7" x14ac:dyDescent="0.25">
      <c r="G1056" s="26"/>
    </row>
    <row r="1057" spans="7:7" x14ac:dyDescent="0.25">
      <c r="G1057" s="26"/>
    </row>
    <row r="1058" spans="7:7" x14ac:dyDescent="0.25">
      <c r="G1058" s="26"/>
    </row>
    <row r="1059" spans="7:7" x14ac:dyDescent="0.25">
      <c r="G1059" s="26"/>
    </row>
    <row r="1060" spans="7:7" x14ac:dyDescent="0.25">
      <c r="G1060" s="26"/>
    </row>
    <row r="1061" spans="7:7" x14ac:dyDescent="0.25">
      <c r="G1061" s="26"/>
    </row>
    <row r="1062" spans="7:7" x14ac:dyDescent="0.25">
      <c r="G1062" s="26"/>
    </row>
    <row r="1063" spans="7:7" x14ac:dyDescent="0.25">
      <c r="G1063" s="26"/>
    </row>
    <row r="1064" spans="7:7" x14ac:dyDescent="0.25">
      <c r="G1064" s="26"/>
    </row>
    <row r="1065" spans="7:7" x14ac:dyDescent="0.25">
      <c r="G1065" s="26"/>
    </row>
    <row r="1066" spans="7:7" x14ac:dyDescent="0.25">
      <c r="G1066" s="26"/>
    </row>
    <row r="1067" spans="7:7" x14ac:dyDescent="0.25">
      <c r="G1067" s="26"/>
    </row>
    <row r="1068" spans="7:7" x14ac:dyDescent="0.25">
      <c r="G1068" s="26"/>
    </row>
    <row r="1069" spans="7:7" x14ac:dyDescent="0.25">
      <c r="G1069" s="26"/>
    </row>
    <row r="1070" spans="7:7" x14ac:dyDescent="0.25">
      <c r="G1070" s="26"/>
    </row>
    <row r="1071" spans="7:7" x14ac:dyDescent="0.25">
      <c r="G1071" s="26"/>
    </row>
    <row r="1072" spans="7:7" x14ac:dyDescent="0.25">
      <c r="G1072" s="26"/>
    </row>
    <row r="1073" spans="7:7" x14ac:dyDescent="0.25">
      <c r="G1073" s="26"/>
    </row>
    <row r="1074" spans="7:7" x14ac:dyDescent="0.25">
      <c r="G1074" s="26"/>
    </row>
    <row r="1075" spans="7:7" x14ac:dyDescent="0.25">
      <c r="G1075" s="26"/>
    </row>
    <row r="1076" spans="7:7" x14ac:dyDescent="0.25">
      <c r="G1076" s="26"/>
    </row>
    <row r="1077" spans="7:7" x14ac:dyDescent="0.25">
      <c r="G1077" s="26"/>
    </row>
    <row r="1078" spans="7:7" x14ac:dyDescent="0.25">
      <c r="G1078" s="26"/>
    </row>
    <row r="1079" spans="7:7" x14ac:dyDescent="0.25">
      <c r="G1079" s="26"/>
    </row>
    <row r="1080" spans="7:7" x14ac:dyDescent="0.25">
      <c r="G1080" s="26"/>
    </row>
    <row r="1081" spans="7:7" x14ac:dyDescent="0.25">
      <c r="G1081" s="26"/>
    </row>
    <row r="1082" spans="7:7" x14ac:dyDescent="0.25">
      <c r="G1082" s="26"/>
    </row>
    <row r="1083" spans="7:7" x14ac:dyDescent="0.25">
      <c r="G1083" s="26"/>
    </row>
    <row r="1084" spans="7:7" x14ac:dyDescent="0.25">
      <c r="G1084" s="26"/>
    </row>
    <row r="1085" spans="7:7" x14ac:dyDescent="0.25">
      <c r="G1085" s="26"/>
    </row>
    <row r="1086" spans="7:7" x14ac:dyDescent="0.25">
      <c r="G1086" s="26"/>
    </row>
    <row r="1087" spans="7:7" x14ac:dyDescent="0.25">
      <c r="G1087" s="26"/>
    </row>
    <row r="1088" spans="7:7" x14ac:dyDescent="0.25">
      <c r="G1088" s="26"/>
    </row>
    <row r="1089" spans="7:7" x14ac:dyDescent="0.25">
      <c r="G1089" s="26"/>
    </row>
    <row r="1090" spans="7:7" x14ac:dyDescent="0.25">
      <c r="G1090" s="26"/>
    </row>
    <row r="1091" spans="7:7" x14ac:dyDescent="0.25">
      <c r="G1091" s="26"/>
    </row>
    <row r="1092" spans="7:7" x14ac:dyDescent="0.25">
      <c r="G1092" s="26"/>
    </row>
    <row r="1093" spans="7:7" x14ac:dyDescent="0.25">
      <c r="G1093" s="26"/>
    </row>
    <row r="1094" spans="7:7" x14ac:dyDescent="0.25">
      <c r="G1094" s="26"/>
    </row>
    <row r="1095" spans="7:7" x14ac:dyDescent="0.25">
      <c r="G1095" s="26"/>
    </row>
    <row r="1096" spans="7:7" x14ac:dyDescent="0.25">
      <c r="G1096" s="26"/>
    </row>
    <row r="1097" spans="7:7" x14ac:dyDescent="0.25">
      <c r="G1097" s="26"/>
    </row>
    <row r="1098" spans="7:7" x14ac:dyDescent="0.25">
      <c r="G1098" s="26"/>
    </row>
    <row r="1099" spans="7:7" x14ac:dyDescent="0.25">
      <c r="G1099" s="26"/>
    </row>
    <row r="1100" spans="7:7" x14ac:dyDescent="0.25">
      <c r="G1100" s="26"/>
    </row>
    <row r="1101" spans="7:7" x14ac:dyDescent="0.25">
      <c r="G1101" s="26"/>
    </row>
    <row r="1102" spans="7:7" x14ac:dyDescent="0.25">
      <c r="G1102" s="26"/>
    </row>
    <row r="1103" spans="7:7" x14ac:dyDescent="0.25">
      <c r="G1103" s="26"/>
    </row>
    <row r="1104" spans="7:7" x14ac:dyDescent="0.25">
      <c r="G1104" s="26"/>
    </row>
    <row r="1105" spans="7:7" x14ac:dyDescent="0.25">
      <c r="G1105" s="26"/>
    </row>
    <row r="1106" spans="7:7" x14ac:dyDescent="0.25">
      <c r="G1106" s="26"/>
    </row>
    <row r="1107" spans="7:7" x14ac:dyDescent="0.25">
      <c r="G1107" s="26"/>
    </row>
    <row r="1108" spans="7:7" x14ac:dyDescent="0.25">
      <c r="G1108" s="26"/>
    </row>
    <row r="1109" spans="7:7" x14ac:dyDescent="0.25">
      <c r="G1109" s="26"/>
    </row>
    <row r="1110" spans="7:7" x14ac:dyDescent="0.25">
      <c r="G1110" s="26"/>
    </row>
    <row r="1111" spans="7:7" x14ac:dyDescent="0.25">
      <c r="G1111" s="26"/>
    </row>
    <row r="1112" spans="7:7" x14ac:dyDescent="0.25">
      <c r="G1112" s="26"/>
    </row>
    <row r="1113" spans="7:7" x14ac:dyDescent="0.25">
      <c r="G1113" s="26"/>
    </row>
    <row r="1114" spans="7:7" x14ac:dyDescent="0.25">
      <c r="G1114" s="26"/>
    </row>
    <row r="1115" spans="7:7" x14ac:dyDescent="0.25">
      <c r="G1115" s="26"/>
    </row>
    <row r="1116" spans="7:7" x14ac:dyDescent="0.25">
      <c r="G1116" s="26"/>
    </row>
    <row r="1117" spans="7:7" x14ac:dyDescent="0.25">
      <c r="G1117" s="26"/>
    </row>
    <row r="1118" spans="7:7" x14ac:dyDescent="0.25">
      <c r="G1118" s="26"/>
    </row>
    <row r="1119" spans="7:7" x14ac:dyDescent="0.25">
      <c r="G1119" s="26"/>
    </row>
    <row r="1120" spans="7:7" x14ac:dyDescent="0.25">
      <c r="G1120" s="26"/>
    </row>
    <row r="1121" spans="7:7" x14ac:dyDescent="0.25">
      <c r="G1121" s="26"/>
    </row>
    <row r="1122" spans="7:7" x14ac:dyDescent="0.25">
      <c r="G1122" s="26"/>
    </row>
    <row r="1123" spans="7:7" x14ac:dyDescent="0.25">
      <c r="G1123" s="26"/>
    </row>
    <row r="1124" spans="7:7" x14ac:dyDescent="0.25">
      <c r="G1124" s="26"/>
    </row>
    <row r="1125" spans="7:7" x14ac:dyDescent="0.25">
      <c r="G1125" s="26"/>
    </row>
    <row r="1126" spans="7:7" x14ac:dyDescent="0.25">
      <c r="G1126" s="26"/>
    </row>
    <row r="1127" spans="7:7" x14ac:dyDescent="0.25">
      <c r="G1127" s="26"/>
    </row>
    <row r="1128" spans="7:7" x14ac:dyDescent="0.25">
      <c r="G1128" s="26"/>
    </row>
    <row r="1129" spans="7:7" x14ac:dyDescent="0.25">
      <c r="G1129" s="26"/>
    </row>
    <row r="1130" spans="7:7" x14ac:dyDescent="0.25">
      <c r="G1130" s="26"/>
    </row>
    <row r="1131" spans="7:7" x14ac:dyDescent="0.25">
      <c r="G1131" s="26"/>
    </row>
    <row r="1132" spans="7:7" x14ac:dyDescent="0.25">
      <c r="G1132" s="26"/>
    </row>
    <row r="1133" spans="7:7" x14ac:dyDescent="0.25">
      <c r="G1133" s="26"/>
    </row>
    <row r="1134" spans="7:7" x14ac:dyDescent="0.25">
      <c r="G1134" s="26"/>
    </row>
    <row r="1135" spans="7:7" x14ac:dyDescent="0.25">
      <c r="G1135" s="26"/>
    </row>
    <row r="1136" spans="7:7" x14ac:dyDescent="0.25">
      <c r="G1136" s="26"/>
    </row>
    <row r="1137" spans="7:7" x14ac:dyDescent="0.25">
      <c r="G1137" s="26"/>
    </row>
    <row r="1138" spans="7:7" x14ac:dyDescent="0.25">
      <c r="G1138" s="26"/>
    </row>
    <row r="1139" spans="7:7" x14ac:dyDescent="0.25">
      <c r="G1139" s="26"/>
    </row>
    <row r="1140" spans="7:7" x14ac:dyDescent="0.25">
      <c r="G1140" s="26"/>
    </row>
    <row r="1141" spans="7:7" x14ac:dyDescent="0.25">
      <c r="G1141" s="26"/>
    </row>
    <row r="1142" spans="7:7" x14ac:dyDescent="0.25">
      <c r="G1142" s="26"/>
    </row>
    <row r="1143" spans="7:7" x14ac:dyDescent="0.25">
      <c r="G1143" s="26"/>
    </row>
    <row r="1144" spans="7:7" x14ac:dyDescent="0.25">
      <c r="G1144" s="26"/>
    </row>
    <row r="1145" spans="7:7" x14ac:dyDescent="0.25">
      <c r="G1145" s="26"/>
    </row>
    <row r="1146" spans="7:7" x14ac:dyDescent="0.25">
      <c r="G1146" s="26"/>
    </row>
    <row r="1147" spans="7:7" x14ac:dyDescent="0.25">
      <c r="G1147" s="26"/>
    </row>
    <row r="1148" spans="7:7" x14ac:dyDescent="0.25">
      <c r="G1148" s="26"/>
    </row>
    <row r="1149" spans="7:7" x14ac:dyDescent="0.25">
      <c r="G1149" s="26"/>
    </row>
    <row r="1150" spans="7:7" x14ac:dyDescent="0.25">
      <c r="G1150" s="26"/>
    </row>
    <row r="1151" spans="7:7" x14ac:dyDescent="0.25">
      <c r="G1151" s="26"/>
    </row>
    <row r="1152" spans="7:7" x14ac:dyDescent="0.25">
      <c r="G1152" s="26"/>
    </row>
    <row r="1153" spans="7:7" x14ac:dyDescent="0.25">
      <c r="G1153" s="26"/>
    </row>
    <row r="1154" spans="7:7" x14ac:dyDescent="0.25">
      <c r="G1154" s="26"/>
    </row>
    <row r="1155" spans="7:7" x14ac:dyDescent="0.25">
      <c r="G1155" s="26"/>
    </row>
    <row r="1156" spans="7:7" x14ac:dyDescent="0.25">
      <c r="G1156" s="26"/>
    </row>
    <row r="1157" spans="7:7" x14ac:dyDescent="0.25">
      <c r="G1157" s="26"/>
    </row>
    <row r="1158" spans="7:7" x14ac:dyDescent="0.25">
      <c r="G1158" s="26"/>
    </row>
    <row r="1159" spans="7:7" x14ac:dyDescent="0.25">
      <c r="G1159" s="26"/>
    </row>
    <row r="1160" spans="7:7" x14ac:dyDescent="0.25">
      <c r="G1160" s="26"/>
    </row>
    <row r="1161" spans="7:7" x14ac:dyDescent="0.25">
      <c r="G1161" s="26"/>
    </row>
    <row r="1162" spans="7:7" x14ac:dyDescent="0.25">
      <c r="G1162" s="26"/>
    </row>
    <row r="1163" spans="7:7" x14ac:dyDescent="0.25">
      <c r="G1163" s="26"/>
    </row>
    <row r="1164" spans="7:7" x14ac:dyDescent="0.25">
      <c r="G1164" s="26"/>
    </row>
    <row r="1165" spans="7:7" x14ac:dyDescent="0.25">
      <c r="G1165" s="26"/>
    </row>
    <row r="1166" spans="7:7" x14ac:dyDescent="0.25">
      <c r="G1166" s="26"/>
    </row>
    <row r="1167" spans="7:7" x14ac:dyDescent="0.25">
      <c r="G1167" s="26"/>
    </row>
    <row r="1168" spans="7:7" x14ac:dyDescent="0.25">
      <c r="G1168" s="26"/>
    </row>
    <row r="1169" spans="7:7" x14ac:dyDescent="0.25">
      <c r="G1169" s="26"/>
    </row>
    <row r="1170" spans="7:7" x14ac:dyDescent="0.25">
      <c r="G1170" s="26"/>
    </row>
    <row r="1171" spans="7:7" x14ac:dyDescent="0.25">
      <c r="G1171" s="26"/>
    </row>
    <row r="1172" spans="7:7" x14ac:dyDescent="0.25">
      <c r="G1172" s="26"/>
    </row>
    <row r="1173" spans="7:7" x14ac:dyDescent="0.25">
      <c r="G1173" s="26"/>
    </row>
    <row r="1174" spans="7:7" x14ac:dyDescent="0.25">
      <c r="G1174" s="26"/>
    </row>
    <row r="1175" spans="7:7" x14ac:dyDescent="0.25">
      <c r="G1175" s="26"/>
    </row>
    <row r="1176" spans="7:7" x14ac:dyDescent="0.25">
      <c r="G1176" s="26"/>
    </row>
    <row r="1177" spans="7:7" x14ac:dyDescent="0.25">
      <c r="G1177" s="26"/>
    </row>
    <row r="1178" spans="7:7" x14ac:dyDescent="0.25">
      <c r="G1178" s="26"/>
    </row>
    <row r="1179" spans="7:7" x14ac:dyDescent="0.25">
      <c r="G1179" s="26"/>
    </row>
    <row r="1180" spans="7:7" x14ac:dyDescent="0.25">
      <c r="G1180" s="26"/>
    </row>
    <row r="1181" spans="7:7" x14ac:dyDescent="0.25">
      <c r="G1181" s="26"/>
    </row>
    <row r="1182" spans="7:7" x14ac:dyDescent="0.25">
      <c r="G1182" s="26"/>
    </row>
    <row r="1183" spans="7:7" x14ac:dyDescent="0.25">
      <c r="G1183" s="26"/>
    </row>
    <row r="1184" spans="7:7" x14ac:dyDescent="0.25">
      <c r="G1184" s="26"/>
    </row>
    <row r="1185" spans="7:7" x14ac:dyDescent="0.25">
      <c r="G1185" s="26"/>
    </row>
    <row r="1186" spans="7:7" x14ac:dyDescent="0.25">
      <c r="G1186" s="26"/>
    </row>
    <row r="1187" spans="7:7" x14ac:dyDescent="0.25">
      <c r="G1187" s="26"/>
    </row>
    <row r="1188" spans="7:7" x14ac:dyDescent="0.25">
      <c r="G1188" s="26"/>
    </row>
    <row r="1189" spans="7:7" x14ac:dyDescent="0.25">
      <c r="G1189" s="26"/>
    </row>
    <row r="1190" spans="7:7" x14ac:dyDescent="0.25">
      <c r="G1190" s="26"/>
    </row>
    <row r="1191" spans="7:7" x14ac:dyDescent="0.25">
      <c r="G1191" s="26"/>
    </row>
    <row r="1192" spans="7:7" x14ac:dyDescent="0.25">
      <c r="G1192" s="26"/>
    </row>
    <row r="1193" spans="7:7" x14ac:dyDescent="0.25">
      <c r="G1193" s="26"/>
    </row>
    <row r="1194" spans="7:7" x14ac:dyDescent="0.25">
      <c r="G1194" s="26"/>
    </row>
    <row r="1195" spans="7:7" x14ac:dyDescent="0.25">
      <c r="G1195" s="26"/>
    </row>
    <row r="1196" spans="7:7" x14ac:dyDescent="0.25">
      <c r="G1196" s="26"/>
    </row>
    <row r="1197" spans="7:7" x14ac:dyDescent="0.25">
      <c r="G1197" s="26"/>
    </row>
    <row r="1198" spans="7:7" x14ac:dyDescent="0.25">
      <c r="G1198" s="26"/>
    </row>
    <row r="1199" spans="7:7" x14ac:dyDescent="0.25">
      <c r="G1199" s="26"/>
    </row>
    <row r="1200" spans="7:7" x14ac:dyDescent="0.25">
      <c r="G1200" s="26"/>
    </row>
    <row r="1201" spans="7:7" x14ac:dyDescent="0.25">
      <c r="G1201" s="26"/>
    </row>
    <row r="1202" spans="7:7" x14ac:dyDescent="0.25">
      <c r="G1202" s="26"/>
    </row>
    <row r="1203" spans="7:7" x14ac:dyDescent="0.25">
      <c r="G1203" s="26"/>
    </row>
    <row r="1204" spans="7:7" x14ac:dyDescent="0.25">
      <c r="G1204" s="26"/>
    </row>
    <row r="1205" spans="7:7" x14ac:dyDescent="0.25">
      <c r="G1205" s="26"/>
    </row>
    <row r="1206" spans="7:7" x14ac:dyDescent="0.25">
      <c r="G1206" s="26"/>
    </row>
    <row r="1207" spans="7:7" x14ac:dyDescent="0.25">
      <c r="G1207" s="26"/>
    </row>
    <row r="1208" spans="7:7" x14ac:dyDescent="0.25">
      <c r="G1208" s="26"/>
    </row>
    <row r="1209" spans="7:7" x14ac:dyDescent="0.25">
      <c r="G1209" s="26"/>
    </row>
    <row r="1210" spans="7:7" x14ac:dyDescent="0.25">
      <c r="G1210" s="26"/>
    </row>
    <row r="1211" spans="7:7" x14ac:dyDescent="0.25">
      <c r="G1211" s="26"/>
    </row>
    <row r="1212" spans="7:7" x14ac:dyDescent="0.25">
      <c r="G1212" s="26"/>
    </row>
    <row r="1213" spans="7:7" x14ac:dyDescent="0.25">
      <c r="G1213" s="26"/>
    </row>
    <row r="1214" spans="7:7" x14ac:dyDescent="0.25">
      <c r="G1214" s="26"/>
    </row>
    <row r="1215" spans="7:7" x14ac:dyDescent="0.25">
      <c r="G1215" s="26"/>
    </row>
    <row r="1216" spans="7:7" x14ac:dyDescent="0.25">
      <c r="G1216" s="26"/>
    </row>
    <row r="1217" spans="7:7" x14ac:dyDescent="0.25">
      <c r="G1217" s="26"/>
    </row>
    <row r="1218" spans="7:7" x14ac:dyDescent="0.25">
      <c r="G1218" s="26"/>
    </row>
    <row r="1219" spans="7:7" x14ac:dyDescent="0.25">
      <c r="G1219" s="26"/>
    </row>
    <row r="1220" spans="7:7" x14ac:dyDescent="0.25">
      <c r="G1220" s="26"/>
    </row>
    <row r="1221" spans="7:7" x14ac:dyDescent="0.25">
      <c r="G1221" s="26"/>
    </row>
    <row r="1222" spans="7:7" x14ac:dyDescent="0.25">
      <c r="G1222" s="26"/>
    </row>
    <row r="1223" spans="7:7" x14ac:dyDescent="0.25">
      <c r="G1223" s="26"/>
    </row>
    <row r="1224" spans="7:7" x14ac:dyDescent="0.25">
      <c r="G1224" s="26"/>
    </row>
    <row r="1225" spans="7:7" x14ac:dyDescent="0.25">
      <c r="G1225" s="26"/>
    </row>
    <row r="1226" spans="7:7" x14ac:dyDescent="0.25">
      <c r="G1226" s="26"/>
    </row>
    <row r="1227" spans="7:7" x14ac:dyDescent="0.25">
      <c r="G1227" s="26"/>
    </row>
    <row r="1228" spans="7:7" x14ac:dyDescent="0.25">
      <c r="G1228" s="26"/>
    </row>
    <row r="1229" spans="7:7" x14ac:dyDescent="0.25">
      <c r="G1229" s="26"/>
    </row>
    <row r="1230" spans="7:7" x14ac:dyDescent="0.25">
      <c r="G1230" s="26"/>
    </row>
    <row r="1231" spans="7:7" x14ac:dyDescent="0.25">
      <c r="G1231" s="26"/>
    </row>
    <row r="1232" spans="7:7" x14ac:dyDescent="0.25">
      <c r="G1232" s="26"/>
    </row>
    <row r="1233" spans="7:7" x14ac:dyDescent="0.25">
      <c r="G1233" s="26"/>
    </row>
    <row r="1234" spans="7:7" x14ac:dyDescent="0.25">
      <c r="G1234" s="26"/>
    </row>
    <row r="1235" spans="7:7" x14ac:dyDescent="0.25">
      <c r="G1235" s="26"/>
    </row>
    <row r="1236" spans="7:7" x14ac:dyDescent="0.25">
      <c r="G1236" s="26"/>
    </row>
    <row r="1237" spans="7:7" x14ac:dyDescent="0.25">
      <c r="G1237" s="26"/>
    </row>
    <row r="1238" spans="7:7" x14ac:dyDescent="0.25">
      <c r="G1238" s="26"/>
    </row>
    <row r="1239" spans="7:7" x14ac:dyDescent="0.25">
      <c r="G1239" s="26"/>
    </row>
    <row r="1240" spans="7:7" x14ac:dyDescent="0.25">
      <c r="G1240" s="26"/>
    </row>
    <row r="1241" spans="7:7" x14ac:dyDescent="0.25">
      <c r="G1241" s="26"/>
    </row>
    <row r="1242" spans="7:7" x14ac:dyDescent="0.25">
      <c r="G1242" s="26"/>
    </row>
    <row r="1243" spans="7:7" x14ac:dyDescent="0.25">
      <c r="G1243" s="26"/>
    </row>
    <row r="1244" spans="7:7" x14ac:dyDescent="0.25">
      <c r="G1244" s="26"/>
    </row>
    <row r="1245" spans="7:7" x14ac:dyDescent="0.25">
      <c r="G1245" s="26"/>
    </row>
    <row r="1246" spans="7:7" x14ac:dyDescent="0.25">
      <c r="G1246" s="26"/>
    </row>
    <row r="1247" spans="7:7" x14ac:dyDescent="0.25">
      <c r="G1247" s="26"/>
    </row>
    <row r="1248" spans="7:7" x14ac:dyDescent="0.25">
      <c r="G1248" s="26"/>
    </row>
    <row r="1249" spans="7:7" x14ac:dyDescent="0.25">
      <c r="G1249" s="26"/>
    </row>
    <row r="1250" spans="7:7" x14ac:dyDescent="0.25">
      <c r="G1250" s="26"/>
    </row>
    <row r="1251" spans="7:7" x14ac:dyDescent="0.25">
      <c r="G1251" s="26"/>
    </row>
    <row r="1252" spans="7:7" x14ac:dyDescent="0.25">
      <c r="G1252" s="26"/>
    </row>
    <row r="1253" spans="7:7" x14ac:dyDescent="0.25">
      <c r="G1253" s="26"/>
    </row>
    <row r="1254" spans="7:7" x14ac:dyDescent="0.25">
      <c r="G1254" s="26"/>
    </row>
    <row r="1255" spans="7:7" x14ac:dyDescent="0.25">
      <c r="G1255" s="26"/>
    </row>
    <row r="1256" spans="7:7" x14ac:dyDescent="0.25">
      <c r="G1256" s="26"/>
    </row>
    <row r="1257" spans="7:7" x14ac:dyDescent="0.25">
      <c r="G1257" s="26"/>
    </row>
    <row r="1258" spans="7:7" x14ac:dyDescent="0.25">
      <c r="G1258" s="26"/>
    </row>
    <row r="1259" spans="7:7" x14ac:dyDescent="0.25">
      <c r="G1259" s="26"/>
    </row>
    <row r="1260" spans="7:7" x14ac:dyDescent="0.25">
      <c r="G1260" s="26"/>
    </row>
    <row r="1261" spans="7:7" x14ac:dyDescent="0.25">
      <c r="G1261" s="26"/>
    </row>
    <row r="1262" spans="7:7" x14ac:dyDescent="0.25">
      <c r="G1262" s="26"/>
    </row>
    <row r="1263" spans="7:7" x14ac:dyDescent="0.25">
      <c r="G1263" s="26"/>
    </row>
    <row r="1264" spans="7:7" x14ac:dyDescent="0.25">
      <c r="G1264" s="26"/>
    </row>
    <row r="1265" spans="7:7" x14ac:dyDescent="0.25">
      <c r="G1265" s="26"/>
    </row>
    <row r="1266" spans="7:7" x14ac:dyDescent="0.25">
      <c r="G1266" s="26"/>
    </row>
    <row r="1267" spans="7:7" x14ac:dyDescent="0.25">
      <c r="G1267" s="26"/>
    </row>
    <row r="1268" spans="7:7" x14ac:dyDescent="0.25">
      <c r="G1268" s="26"/>
    </row>
    <row r="1269" spans="7:7" x14ac:dyDescent="0.25">
      <c r="G1269" s="26"/>
    </row>
    <row r="1270" spans="7:7" x14ac:dyDescent="0.25">
      <c r="G1270" s="26"/>
    </row>
    <row r="1271" spans="7:7" x14ac:dyDescent="0.25">
      <c r="G1271" s="26"/>
    </row>
    <row r="1272" spans="7:7" x14ac:dyDescent="0.25">
      <c r="G1272" s="26"/>
    </row>
    <row r="1273" spans="7:7" x14ac:dyDescent="0.25">
      <c r="G1273" s="26"/>
    </row>
    <row r="1274" spans="7:7" x14ac:dyDescent="0.25">
      <c r="G1274" s="26"/>
    </row>
    <row r="1275" spans="7:7" x14ac:dyDescent="0.25">
      <c r="G1275" s="26"/>
    </row>
    <row r="1276" spans="7:7" x14ac:dyDescent="0.25">
      <c r="G1276" s="26"/>
    </row>
    <row r="1277" spans="7:7" x14ac:dyDescent="0.25">
      <c r="G1277" s="26"/>
    </row>
    <row r="1278" spans="7:7" x14ac:dyDescent="0.25">
      <c r="G1278" s="26"/>
    </row>
    <row r="1279" spans="7:7" x14ac:dyDescent="0.25">
      <c r="G1279" s="26"/>
    </row>
    <row r="1280" spans="7:7" x14ac:dyDescent="0.25">
      <c r="G1280" s="26"/>
    </row>
    <row r="1281" spans="7:7" x14ac:dyDescent="0.25">
      <c r="G1281" s="26"/>
    </row>
    <row r="1282" spans="7:7" x14ac:dyDescent="0.25">
      <c r="G1282" s="26"/>
    </row>
    <row r="1283" spans="7:7" x14ac:dyDescent="0.25">
      <c r="G1283" s="26"/>
    </row>
    <row r="1284" spans="7:7" x14ac:dyDescent="0.25">
      <c r="G1284" s="26"/>
    </row>
    <row r="1285" spans="7:7" x14ac:dyDescent="0.25">
      <c r="G1285" s="26"/>
    </row>
    <row r="1286" spans="7:7" x14ac:dyDescent="0.25">
      <c r="G1286" s="26"/>
    </row>
    <row r="1287" spans="7:7" x14ac:dyDescent="0.25">
      <c r="G1287" s="26"/>
    </row>
    <row r="1288" spans="7:7" x14ac:dyDescent="0.25">
      <c r="G1288" s="26"/>
    </row>
    <row r="1289" spans="7:7" x14ac:dyDescent="0.25">
      <c r="G1289" s="26"/>
    </row>
    <row r="1290" spans="7:7" x14ac:dyDescent="0.25">
      <c r="G1290" s="26"/>
    </row>
    <row r="1291" spans="7:7" x14ac:dyDescent="0.25">
      <c r="G1291" s="26"/>
    </row>
    <row r="1292" spans="7:7" x14ac:dyDescent="0.25">
      <c r="G1292" s="26"/>
    </row>
    <row r="1293" spans="7:7" x14ac:dyDescent="0.25">
      <c r="G1293" s="26"/>
    </row>
    <row r="1294" spans="7:7" x14ac:dyDescent="0.25">
      <c r="G1294" s="26"/>
    </row>
    <row r="1295" spans="7:7" x14ac:dyDescent="0.25">
      <c r="G1295" s="26"/>
    </row>
    <row r="1296" spans="7:7" x14ac:dyDescent="0.25">
      <c r="G1296" s="26"/>
    </row>
    <row r="1297" spans="7:7" x14ac:dyDescent="0.25">
      <c r="G1297" s="26"/>
    </row>
    <row r="1298" spans="7:7" x14ac:dyDescent="0.25">
      <c r="G1298" s="26"/>
    </row>
    <row r="1299" spans="7:7" x14ac:dyDescent="0.25">
      <c r="G1299" s="26"/>
    </row>
    <row r="1300" spans="7:7" x14ac:dyDescent="0.25">
      <c r="G1300" s="26"/>
    </row>
    <row r="1301" spans="7:7" x14ac:dyDescent="0.25">
      <c r="G1301" s="26"/>
    </row>
    <row r="1302" spans="7:7" x14ac:dyDescent="0.25">
      <c r="G1302" s="26"/>
    </row>
    <row r="1303" spans="7:7" x14ac:dyDescent="0.25">
      <c r="G1303" s="26"/>
    </row>
    <row r="1304" spans="7:7" x14ac:dyDescent="0.25">
      <c r="G1304" s="26"/>
    </row>
    <row r="1305" spans="7:7" x14ac:dyDescent="0.25">
      <c r="G1305" s="26"/>
    </row>
    <row r="1306" spans="7:7" x14ac:dyDescent="0.25">
      <c r="G1306" s="26"/>
    </row>
    <row r="1307" spans="7:7" x14ac:dyDescent="0.25">
      <c r="G1307" s="26"/>
    </row>
    <row r="1308" spans="7:7" x14ac:dyDescent="0.25">
      <c r="G1308" s="26"/>
    </row>
    <row r="1309" spans="7:7" x14ac:dyDescent="0.25">
      <c r="G1309" s="26"/>
    </row>
    <row r="1310" spans="7:7" x14ac:dyDescent="0.25">
      <c r="G1310" s="26"/>
    </row>
    <row r="1311" spans="7:7" x14ac:dyDescent="0.25">
      <c r="G1311" s="26"/>
    </row>
    <row r="1312" spans="7:7" x14ac:dyDescent="0.25">
      <c r="G1312" s="26"/>
    </row>
    <row r="1313" spans="7:7" x14ac:dyDescent="0.25">
      <c r="G1313" s="26"/>
    </row>
    <row r="1314" spans="7:7" x14ac:dyDescent="0.25">
      <c r="G1314" s="26"/>
    </row>
    <row r="1315" spans="7:7" x14ac:dyDescent="0.25">
      <c r="G1315" s="26"/>
    </row>
    <row r="1316" spans="7:7" x14ac:dyDescent="0.25">
      <c r="G1316" s="26"/>
    </row>
    <row r="1317" spans="7:7" x14ac:dyDescent="0.25">
      <c r="G1317" s="26"/>
    </row>
    <row r="1318" spans="7:7" x14ac:dyDescent="0.25">
      <c r="G1318" s="26"/>
    </row>
    <row r="1319" spans="7:7" x14ac:dyDescent="0.25">
      <c r="G1319" s="26"/>
    </row>
    <row r="1320" spans="7:7" x14ac:dyDescent="0.25">
      <c r="G1320" s="26"/>
    </row>
    <row r="1321" spans="7:7" x14ac:dyDescent="0.25">
      <c r="G1321" s="26"/>
    </row>
    <row r="1322" spans="7:7" x14ac:dyDescent="0.25">
      <c r="G1322" s="26"/>
    </row>
    <row r="1323" spans="7:7" x14ac:dyDescent="0.25">
      <c r="G1323" s="26"/>
    </row>
    <row r="1324" spans="7:7" x14ac:dyDescent="0.25">
      <c r="G1324" s="26"/>
    </row>
    <row r="1325" spans="7:7" x14ac:dyDescent="0.25">
      <c r="G1325" s="26"/>
    </row>
    <row r="1326" spans="7:7" x14ac:dyDescent="0.25">
      <c r="G1326" s="26"/>
    </row>
    <row r="1327" spans="7:7" x14ac:dyDescent="0.25">
      <c r="G1327" s="26"/>
    </row>
    <row r="1328" spans="7:7" x14ac:dyDescent="0.25">
      <c r="G1328" s="26"/>
    </row>
    <row r="1329" spans="7:7" x14ac:dyDescent="0.25">
      <c r="G1329" s="26"/>
    </row>
    <row r="1330" spans="7:7" x14ac:dyDescent="0.25">
      <c r="G1330" s="26"/>
    </row>
    <row r="1331" spans="7:7" x14ac:dyDescent="0.25">
      <c r="G1331" s="26"/>
    </row>
    <row r="1332" spans="7:7" x14ac:dyDescent="0.25">
      <c r="G1332" s="26"/>
    </row>
    <row r="1333" spans="7:7" x14ac:dyDescent="0.25">
      <c r="G1333" s="26"/>
    </row>
    <row r="1334" spans="7:7" x14ac:dyDescent="0.25">
      <c r="G1334" s="26"/>
    </row>
    <row r="1335" spans="7:7" x14ac:dyDescent="0.25">
      <c r="G1335" s="26"/>
    </row>
    <row r="1336" spans="7:7" x14ac:dyDescent="0.25">
      <c r="G1336" s="26"/>
    </row>
    <row r="1337" spans="7:7" x14ac:dyDescent="0.25">
      <c r="G1337" s="26"/>
    </row>
    <row r="1338" spans="7:7" x14ac:dyDescent="0.25">
      <c r="G1338" s="26"/>
    </row>
    <row r="1339" spans="7:7" x14ac:dyDescent="0.25">
      <c r="G1339" s="26"/>
    </row>
    <row r="1340" spans="7:7" x14ac:dyDescent="0.25">
      <c r="G1340" s="26"/>
    </row>
    <row r="1341" spans="7:7" x14ac:dyDescent="0.25">
      <c r="G1341" s="26"/>
    </row>
    <row r="1342" spans="7:7" x14ac:dyDescent="0.25">
      <c r="G1342" s="26"/>
    </row>
    <row r="1343" spans="7:7" x14ac:dyDescent="0.25">
      <c r="G1343" s="26"/>
    </row>
    <row r="1344" spans="7:7" x14ac:dyDescent="0.25">
      <c r="G1344" s="26"/>
    </row>
    <row r="1345" spans="7:7" x14ac:dyDescent="0.25">
      <c r="G1345" s="26"/>
    </row>
    <row r="1346" spans="7:7" x14ac:dyDescent="0.25">
      <c r="G1346" s="26"/>
    </row>
    <row r="1347" spans="7:7" x14ac:dyDescent="0.25">
      <c r="G1347" s="26"/>
    </row>
    <row r="1348" spans="7:7" x14ac:dyDescent="0.25">
      <c r="G1348" s="26"/>
    </row>
    <row r="1349" spans="7:7" x14ac:dyDescent="0.25">
      <c r="G1349" s="26"/>
    </row>
    <row r="1350" spans="7:7" x14ac:dyDescent="0.25">
      <c r="G1350" s="26"/>
    </row>
    <row r="1351" spans="7:7" x14ac:dyDescent="0.25">
      <c r="G1351" s="26"/>
    </row>
    <row r="1352" spans="7:7" x14ac:dyDescent="0.25">
      <c r="G1352" s="26"/>
    </row>
    <row r="1353" spans="7:7" x14ac:dyDescent="0.25">
      <c r="G1353" s="26"/>
    </row>
    <row r="1354" spans="7:7" x14ac:dyDescent="0.25">
      <c r="G1354" s="26"/>
    </row>
    <row r="1355" spans="7:7" x14ac:dyDescent="0.25">
      <c r="G1355" s="26"/>
    </row>
    <row r="1356" spans="7:7" x14ac:dyDescent="0.25">
      <c r="G1356" s="26"/>
    </row>
    <row r="1357" spans="7:7" x14ac:dyDescent="0.25">
      <c r="G1357" s="26"/>
    </row>
    <row r="1358" spans="7:7" x14ac:dyDescent="0.25">
      <c r="G1358" s="26"/>
    </row>
    <row r="1359" spans="7:7" x14ac:dyDescent="0.25">
      <c r="G1359" s="26"/>
    </row>
    <row r="1360" spans="7:7" x14ac:dyDescent="0.25">
      <c r="G1360" s="26"/>
    </row>
    <row r="1361" spans="7:7" x14ac:dyDescent="0.25">
      <c r="G1361" s="26"/>
    </row>
    <row r="1362" spans="7:7" x14ac:dyDescent="0.25">
      <c r="G1362" s="26"/>
    </row>
    <row r="1363" spans="7:7" x14ac:dyDescent="0.25">
      <c r="G1363" s="26"/>
    </row>
    <row r="1364" spans="7:7" x14ac:dyDescent="0.25">
      <c r="G1364" s="26"/>
    </row>
    <row r="1365" spans="7:7" x14ac:dyDescent="0.25">
      <c r="G1365" s="26"/>
    </row>
    <row r="1366" spans="7:7" x14ac:dyDescent="0.25">
      <c r="G1366" s="26"/>
    </row>
    <row r="1367" spans="7:7" x14ac:dyDescent="0.25">
      <c r="G1367" s="26"/>
    </row>
    <row r="1368" spans="7:7" x14ac:dyDescent="0.25">
      <c r="G1368" s="26"/>
    </row>
    <row r="1369" spans="7:7" x14ac:dyDescent="0.25">
      <c r="G1369" s="26"/>
    </row>
    <row r="1370" spans="7:7" x14ac:dyDescent="0.25">
      <c r="G1370" s="26"/>
    </row>
    <row r="1371" spans="7:7" x14ac:dyDescent="0.25">
      <c r="G1371" s="26"/>
    </row>
    <row r="1372" spans="7:7" x14ac:dyDescent="0.25">
      <c r="G1372" s="26"/>
    </row>
    <row r="1373" spans="7:7" x14ac:dyDescent="0.25">
      <c r="G1373" s="26"/>
    </row>
    <row r="1374" spans="7:7" x14ac:dyDescent="0.25">
      <c r="G1374" s="26"/>
    </row>
    <row r="1375" spans="7:7" x14ac:dyDescent="0.25">
      <c r="G1375" s="26"/>
    </row>
    <row r="1376" spans="7:7" x14ac:dyDescent="0.25">
      <c r="G1376" s="26"/>
    </row>
    <row r="1377" spans="7:7" x14ac:dyDescent="0.25">
      <c r="G1377" s="26"/>
    </row>
    <row r="1378" spans="7:7" x14ac:dyDescent="0.25">
      <c r="G1378" s="26"/>
    </row>
    <row r="1379" spans="7:7" x14ac:dyDescent="0.25">
      <c r="G1379" s="26"/>
    </row>
    <row r="1380" spans="7:7" x14ac:dyDescent="0.25">
      <c r="G1380" s="26"/>
    </row>
    <row r="1381" spans="7:7" x14ac:dyDescent="0.25">
      <c r="G1381" s="26"/>
    </row>
    <row r="1382" spans="7:7" x14ac:dyDescent="0.25">
      <c r="G1382" s="26"/>
    </row>
    <row r="1383" spans="7:7" x14ac:dyDescent="0.25">
      <c r="G1383" s="26"/>
    </row>
    <row r="1384" spans="7:7" x14ac:dyDescent="0.25">
      <c r="G1384" s="26"/>
    </row>
    <row r="1385" spans="7:7" x14ac:dyDescent="0.25">
      <c r="G1385" s="26"/>
    </row>
    <row r="1386" spans="7:7" x14ac:dyDescent="0.25">
      <c r="G1386" s="26"/>
    </row>
    <row r="1387" spans="7:7" x14ac:dyDescent="0.25">
      <c r="G1387" s="26"/>
    </row>
    <row r="1388" spans="7:7" x14ac:dyDescent="0.25">
      <c r="G1388" s="26"/>
    </row>
    <row r="1389" spans="7:7" x14ac:dyDescent="0.25">
      <c r="G1389" s="26"/>
    </row>
    <row r="1390" spans="7:7" x14ac:dyDescent="0.25">
      <c r="G1390" s="26"/>
    </row>
    <row r="1391" spans="7:7" x14ac:dyDescent="0.25">
      <c r="G1391" s="26"/>
    </row>
    <row r="1392" spans="7:7" x14ac:dyDescent="0.25">
      <c r="G1392" s="26"/>
    </row>
    <row r="1393" spans="7:7" x14ac:dyDescent="0.25">
      <c r="G1393" s="26"/>
    </row>
    <row r="1394" spans="7:7" x14ac:dyDescent="0.25">
      <c r="G1394" s="26"/>
    </row>
    <row r="1395" spans="7:7" x14ac:dyDescent="0.25">
      <c r="G1395" s="26"/>
    </row>
    <row r="1396" spans="7:7" x14ac:dyDescent="0.25">
      <c r="G1396" s="26"/>
    </row>
    <row r="1397" spans="7:7" x14ac:dyDescent="0.25">
      <c r="G1397" s="26"/>
    </row>
    <row r="1398" spans="7:7" x14ac:dyDescent="0.25">
      <c r="G1398" s="26"/>
    </row>
    <row r="1399" spans="7:7" x14ac:dyDescent="0.25">
      <c r="G1399" s="26"/>
    </row>
    <row r="1400" spans="7:7" x14ac:dyDescent="0.25">
      <c r="G1400" s="26"/>
    </row>
    <row r="1401" spans="7:7" x14ac:dyDescent="0.25">
      <c r="G1401" s="26"/>
    </row>
    <row r="1402" spans="7:7" x14ac:dyDescent="0.25">
      <c r="G1402" s="26"/>
    </row>
    <row r="1403" spans="7:7" x14ac:dyDescent="0.25">
      <c r="G1403" s="26"/>
    </row>
    <row r="1404" spans="7:7" x14ac:dyDescent="0.25">
      <c r="G1404" s="26"/>
    </row>
    <row r="1405" spans="7:7" x14ac:dyDescent="0.25">
      <c r="G1405" s="26"/>
    </row>
    <row r="1406" spans="7:7" x14ac:dyDescent="0.25">
      <c r="G1406" s="26"/>
    </row>
    <row r="1407" spans="7:7" x14ac:dyDescent="0.25">
      <c r="G1407" s="26"/>
    </row>
    <row r="1408" spans="7:7" x14ac:dyDescent="0.25">
      <c r="G1408" s="26"/>
    </row>
    <row r="1409" spans="7:7" x14ac:dyDescent="0.25">
      <c r="G1409" s="26"/>
    </row>
    <row r="1410" spans="7:7" x14ac:dyDescent="0.25">
      <c r="G1410" s="26"/>
    </row>
    <row r="1411" spans="7:7" x14ac:dyDescent="0.25">
      <c r="G1411" s="26"/>
    </row>
    <row r="1412" spans="7:7" x14ac:dyDescent="0.25">
      <c r="G1412" s="26"/>
    </row>
    <row r="1413" spans="7:7" x14ac:dyDescent="0.25">
      <c r="G1413" s="26"/>
    </row>
    <row r="1414" spans="7:7" x14ac:dyDescent="0.25">
      <c r="G1414" s="26"/>
    </row>
    <row r="1415" spans="7:7" x14ac:dyDescent="0.25">
      <c r="G1415" s="26"/>
    </row>
    <row r="1416" spans="7:7" x14ac:dyDescent="0.25">
      <c r="G1416" s="26"/>
    </row>
    <row r="1417" spans="7:7" x14ac:dyDescent="0.25">
      <c r="G1417" s="26"/>
    </row>
    <row r="1418" spans="7:7" x14ac:dyDescent="0.25">
      <c r="G1418" s="26"/>
    </row>
    <row r="1419" spans="7:7" x14ac:dyDescent="0.25">
      <c r="G1419" s="26"/>
    </row>
    <row r="1420" spans="7:7" x14ac:dyDescent="0.25">
      <c r="G1420" s="26"/>
    </row>
    <row r="1421" spans="7:7" x14ac:dyDescent="0.25">
      <c r="G1421" s="26"/>
    </row>
    <row r="1422" spans="7:7" x14ac:dyDescent="0.25">
      <c r="G1422" s="26"/>
    </row>
    <row r="1423" spans="7:7" x14ac:dyDescent="0.25">
      <c r="G1423" s="26"/>
    </row>
    <row r="1424" spans="7:7" x14ac:dyDescent="0.25">
      <c r="G1424" s="26"/>
    </row>
    <row r="1425" spans="7:7" x14ac:dyDescent="0.25">
      <c r="G1425" s="26"/>
    </row>
    <row r="1426" spans="7:7" x14ac:dyDescent="0.25">
      <c r="G1426" s="26"/>
    </row>
    <row r="1427" spans="7:7" x14ac:dyDescent="0.25">
      <c r="G1427" s="26"/>
    </row>
    <row r="1428" spans="7:7" x14ac:dyDescent="0.25">
      <c r="G1428" s="26"/>
    </row>
    <row r="1429" spans="7:7" x14ac:dyDescent="0.25">
      <c r="G1429" s="26"/>
    </row>
    <row r="1430" spans="7:7" x14ac:dyDescent="0.25">
      <c r="G1430" s="26"/>
    </row>
    <row r="1431" spans="7:7" x14ac:dyDescent="0.25">
      <c r="G1431" s="26"/>
    </row>
    <row r="1432" spans="7:7" x14ac:dyDescent="0.25">
      <c r="G1432" s="26"/>
    </row>
    <row r="1433" spans="7:7" x14ac:dyDescent="0.25">
      <c r="G1433" s="26"/>
    </row>
    <row r="1434" spans="7:7" x14ac:dyDescent="0.25">
      <c r="G1434" s="26"/>
    </row>
    <row r="1435" spans="7:7" x14ac:dyDescent="0.25">
      <c r="G1435" s="26"/>
    </row>
    <row r="1436" spans="7:7" x14ac:dyDescent="0.25">
      <c r="G1436" s="26"/>
    </row>
    <row r="1437" spans="7:7" x14ac:dyDescent="0.25">
      <c r="G1437" s="26"/>
    </row>
    <row r="1438" spans="7:7" x14ac:dyDescent="0.25">
      <c r="G1438" s="26"/>
    </row>
    <row r="1439" spans="7:7" x14ac:dyDescent="0.25">
      <c r="G1439" s="26"/>
    </row>
    <row r="1440" spans="7:7" x14ac:dyDescent="0.25">
      <c r="G1440" s="26"/>
    </row>
    <row r="1441" spans="7:7" x14ac:dyDescent="0.25">
      <c r="G1441" s="26"/>
    </row>
    <row r="1442" spans="7:7" x14ac:dyDescent="0.25">
      <c r="G1442" s="26"/>
    </row>
    <row r="1443" spans="7:7" x14ac:dyDescent="0.25">
      <c r="G1443" s="26"/>
    </row>
    <row r="1444" spans="7:7" x14ac:dyDescent="0.25">
      <c r="G1444" s="26"/>
    </row>
    <row r="1445" spans="7:7" x14ac:dyDescent="0.25">
      <c r="G1445" s="26"/>
    </row>
    <row r="1446" spans="7:7" x14ac:dyDescent="0.25">
      <c r="G1446" s="26"/>
    </row>
    <row r="1447" spans="7:7" x14ac:dyDescent="0.25">
      <c r="G1447" s="26"/>
    </row>
    <row r="1448" spans="7:7" x14ac:dyDescent="0.25">
      <c r="G1448" s="26"/>
    </row>
    <row r="1449" spans="7:7" x14ac:dyDescent="0.25">
      <c r="G1449" s="26"/>
    </row>
    <row r="1450" spans="7:7" x14ac:dyDescent="0.25">
      <c r="G1450" s="26"/>
    </row>
    <row r="1451" spans="7:7" x14ac:dyDescent="0.25">
      <c r="G1451" s="26"/>
    </row>
    <row r="1452" spans="7:7" x14ac:dyDescent="0.25">
      <c r="G1452" s="26"/>
    </row>
    <row r="1453" spans="7:7" x14ac:dyDescent="0.25">
      <c r="G1453" s="26"/>
    </row>
    <row r="1454" spans="7:7" x14ac:dyDescent="0.25">
      <c r="G1454" s="26"/>
    </row>
    <row r="1455" spans="7:7" x14ac:dyDescent="0.25">
      <c r="G1455" s="26"/>
    </row>
    <row r="1456" spans="7:7" x14ac:dyDescent="0.25">
      <c r="G1456" s="26"/>
    </row>
    <row r="1457" spans="7:7" x14ac:dyDescent="0.25">
      <c r="G1457" s="26"/>
    </row>
    <row r="1458" spans="7:7" x14ac:dyDescent="0.25">
      <c r="G1458" s="26"/>
    </row>
    <row r="1459" spans="7:7" x14ac:dyDescent="0.25">
      <c r="G1459" s="26"/>
    </row>
    <row r="1460" spans="7:7" x14ac:dyDescent="0.25">
      <c r="G1460" s="26"/>
    </row>
    <row r="1461" spans="7:7" x14ac:dyDescent="0.25">
      <c r="G1461" s="26"/>
    </row>
    <row r="1462" spans="7:7" x14ac:dyDescent="0.25">
      <c r="G1462" s="26"/>
    </row>
    <row r="1463" spans="7:7" x14ac:dyDescent="0.25">
      <c r="G1463" s="26"/>
    </row>
    <row r="1464" spans="7:7" x14ac:dyDescent="0.25">
      <c r="G1464" s="26"/>
    </row>
    <row r="1465" spans="7:7" x14ac:dyDescent="0.25">
      <c r="G1465" s="26"/>
    </row>
    <row r="1466" spans="7:7" x14ac:dyDescent="0.25">
      <c r="G1466" s="26"/>
    </row>
    <row r="1467" spans="7:7" x14ac:dyDescent="0.25">
      <c r="G1467" s="26"/>
    </row>
    <row r="1468" spans="7:7" x14ac:dyDescent="0.25">
      <c r="G1468" s="26"/>
    </row>
    <row r="1469" spans="7:7" x14ac:dyDescent="0.25">
      <c r="G1469" s="26"/>
    </row>
    <row r="1470" spans="7:7" x14ac:dyDescent="0.25">
      <c r="G1470" s="26"/>
    </row>
    <row r="1471" spans="7:7" x14ac:dyDescent="0.25">
      <c r="G1471" s="26"/>
    </row>
    <row r="1472" spans="7:7" x14ac:dyDescent="0.25">
      <c r="G1472" s="26"/>
    </row>
    <row r="1473" spans="7:7" x14ac:dyDescent="0.25">
      <c r="G1473" s="26"/>
    </row>
    <row r="1474" spans="7:7" x14ac:dyDescent="0.25">
      <c r="G1474" s="26"/>
    </row>
    <row r="1475" spans="7:7" x14ac:dyDescent="0.25">
      <c r="G1475" s="26"/>
    </row>
    <row r="1476" spans="7:7" x14ac:dyDescent="0.25">
      <c r="G1476" s="26"/>
    </row>
    <row r="1477" spans="7:7" x14ac:dyDescent="0.25">
      <c r="G1477" s="26"/>
    </row>
    <row r="1478" spans="7:7" x14ac:dyDescent="0.25">
      <c r="G1478" s="26"/>
    </row>
    <row r="1479" spans="7:7" x14ac:dyDescent="0.25">
      <c r="G1479" s="26"/>
    </row>
    <row r="1480" spans="7:7" x14ac:dyDescent="0.25">
      <c r="G1480" s="26"/>
    </row>
    <row r="1481" spans="7:7" x14ac:dyDescent="0.25">
      <c r="G1481" s="26"/>
    </row>
    <row r="1482" spans="7:7" x14ac:dyDescent="0.25">
      <c r="G1482" s="26"/>
    </row>
    <row r="1483" spans="7:7" x14ac:dyDescent="0.25">
      <c r="G1483" s="26"/>
    </row>
    <row r="1484" spans="7:7" x14ac:dyDescent="0.25">
      <c r="G1484" s="26"/>
    </row>
    <row r="1485" spans="7:7" x14ac:dyDescent="0.25">
      <c r="G1485" s="26"/>
    </row>
    <row r="1486" spans="7:7" x14ac:dyDescent="0.25">
      <c r="G1486" s="26"/>
    </row>
    <row r="1487" spans="7:7" x14ac:dyDescent="0.25">
      <c r="G1487" s="26"/>
    </row>
    <row r="1488" spans="7:7" x14ac:dyDescent="0.25">
      <c r="G1488" s="26"/>
    </row>
    <row r="1489" spans="7:7" x14ac:dyDescent="0.25">
      <c r="G1489" s="26"/>
    </row>
    <row r="1490" spans="7:7" x14ac:dyDescent="0.25">
      <c r="G1490" s="26"/>
    </row>
    <row r="1491" spans="7:7" x14ac:dyDescent="0.25">
      <c r="G1491" s="26"/>
    </row>
    <row r="1492" spans="7:7" x14ac:dyDescent="0.25">
      <c r="G1492" s="26"/>
    </row>
    <row r="1493" spans="7:7" x14ac:dyDescent="0.25">
      <c r="G1493" s="26"/>
    </row>
    <row r="1494" spans="7:7" x14ac:dyDescent="0.25">
      <c r="G1494" s="26"/>
    </row>
    <row r="1495" spans="7:7" x14ac:dyDescent="0.25">
      <c r="G1495" s="26"/>
    </row>
    <row r="1496" spans="7:7" x14ac:dyDescent="0.25">
      <c r="G1496" s="26"/>
    </row>
    <row r="1497" spans="7:7" x14ac:dyDescent="0.25">
      <c r="G1497" s="26"/>
    </row>
    <row r="1498" spans="7:7" x14ac:dyDescent="0.25">
      <c r="G1498" s="26"/>
    </row>
    <row r="1499" spans="7:7" x14ac:dyDescent="0.25">
      <c r="G1499" s="26"/>
    </row>
    <row r="1500" spans="7:7" x14ac:dyDescent="0.25">
      <c r="G1500" s="26"/>
    </row>
    <row r="1501" spans="7:7" x14ac:dyDescent="0.25">
      <c r="G1501" s="26"/>
    </row>
    <row r="1502" spans="7:7" x14ac:dyDescent="0.25">
      <c r="G1502" s="26"/>
    </row>
    <row r="1503" spans="7:7" x14ac:dyDescent="0.25">
      <c r="G1503" s="26"/>
    </row>
    <row r="1504" spans="7:7" x14ac:dyDescent="0.25">
      <c r="G1504" s="26"/>
    </row>
    <row r="1505" spans="7:7" x14ac:dyDescent="0.25">
      <c r="G1505" s="26"/>
    </row>
    <row r="1506" spans="7:7" x14ac:dyDescent="0.25">
      <c r="G1506" s="26"/>
    </row>
    <row r="1507" spans="7:7" x14ac:dyDescent="0.25">
      <c r="G1507" s="26"/>
    </row>
    <row r="1508" spans="7:7" x14ac:dyDescent="0.25">
      <c r="G1508" s="26"/>
    </row>
    <row r="1509" spans="7:7" x14ac:dyDescent="0.25">
      <c r="G1509" s="26"/>
    </row>
    <row r="1510" spans="7:7" x14ac:dyDescent="0.25">
      <c r="G1510" s="26"/>
    </row>
    <row r="1511" spans="7:7" x14ac:dyDescent="0.25">
      <c r="G1511" s="26"/>
    </row>
    <row r="1512" spans="7:7" x14ac:dyDescent="0.25">
      <c r="G1512" s="26"/>
    </row>
    <row r="1513" spans="7:7" x14ac:dyDescent="0.25">
      <c r="G1513" s="26"/>
    </row>
    <row r="1514" spans="7:7" x14ac:dyDescent="0.25">
      <c r="G1514" s="26"/>
    </row>
    <row r="1515" spans="7:7" x14ac:dyDescent="0.25">
      <c r="G1515" s="26"/>
    </row>
    <row r="1516" spans="7:7" x14ac:dyDescent="0.25">
      <c r="G1516" s="26"/>
    </row>
    <row r="1517" spans="7:7" x14ac:dyDescent="0.25">
      <c r="G1517" s="26"/>
    </row>
    <row r="1518" spans="7:7" x14ac:dyDescent="0.25">
      <c r="G1518" s="26"/>
    </row>
    <row r="1519" spans="7:7" x14ac:dyDescent="0.25">
      <c r="G1519" s="26"/>
    </row>
    <row r="1520" spans="7:7" x14ac:dyDescent="0.25">
      <c r="G1520" s="26"/>
    </row>
    <row r="1521" spans="7:7" x14ac:dyDescent="0.25">
      <c r="G1521" s="26"/>
    </row>
    <row r="1522" spans="7:7" x14ac:dyDescent="0.25">
      <c r="G1522" s="26"/>
    </row>
    <row r="1523" spans="7:7" x14ac:dyDescent="0.25">
      <c r="G1523" s="26"/>
    </row>
    <row r="1524" spans="7:7" x14ac:dyDescent="0.25">
      <c r="G1524" s="26"/>
    </row>
    <row r="1525" spans="7:7" x14ac:dyDescent="0.25">
      <c r="G1525" s="26"/>
    </row>
    <row r="1526" spans="7:7" x14ac:dyDescent="0.25">
      <c r="G1526" s="26"/>
    </row>
    <row r="1527" spans="7:7" x14ac:dyDescent="0.25">
      <c r="G1527" s="26"/>
    </row>
    <row r="1528" spans="7:7" x14ac:dyDescent="0.25">
      <c r="G1528" s="26"/>
    </row>
    <row r="1529" spans="7:7" x14ac:dyDescent="0.25">
      <c r="G1529" s="26"/>
    </row>
    <row r="1530" spans="7:7" x14ac:dyDescent="0.25">
      <c r="G1530" s="26"/>
    </row>
    <row r="1531" spans="7:7" x14ac:dyDescent="0.25">
      <c r="G1531" s="26"/>
    </row>
    <row r="1532" spans="7:7" x14ac:dyDescent="0.25">
      <c r="G1532" s="26"/>
    </row>
    <row r="1533" spans="7:7" x14ac:dyDescent="0.25">
      <c r="G1533" s="26"/>
    </row>
    <row r="1534" spans="7:7" x14ac:dyDescent="0.25">
      <c r="G1534" s="26"/>
    </row>
    <row r="1535" spans="7:7" x14ac:dyDescent="0.25">
      <c r="G1535" s="26"/>
    </row>
    <row r="1536" spans="7:7" x14ac:dyDescent="0.25">
      <c r="G1536" s="26"/>
    </row>
    <row r="1537" spans="7:7" x14ac:dyDescent="0.25">
      <c r="G1537" s="26"/>
    </row>
    <row r="1538" spans="7:7" x14ac:dyDescent="0.25">
      <c r="G1538" s="26"/>
    </row>
    <row r="1539" spans="7:7" x14ac:dyDescent="0.25">
      <c r="G1539" s="26"/>
    </row>
    <row r="1540" spans="7:7" x14ac:dyDescent="0.25">
      <c r="G1540" s="26"/>
    </row>
    <row r="1541" spans="7:7" x14ac:dyDescent="0.25">
      <c r="G1541" s="26"/>
    </row>
    <row r="1542" spans="7:7" x14ac:dyDescent="0.25">
      <c r="G1542" s="26"/>
    </row>
    <row r="1543" spans="7:7" x14ac:dyDescent="0.25">
      <c r="G1543" s="26"/>
    </row>
    <row r="1544" spans="7:7" x14ac:dyDescent="0.25">
      <c r="G1544" s="26"/>
    </row>
    <row r="1545" spans="7:7" x14ac:dyDescent="0.25">
      <c r="G1545" s="26"/>
    </row>
    <row r="1546" spans="7:7" x14ac:dyDescent="0.25">
      <c r="G1546" s="26"/>
    </row>
    <row r="1547" spans="7:7" x14ac:dyDescent="0.25">
      <c r="G1547" s="26"/>
    </row>
    <row r="1548" spans="7:7" x14ac:dyDescent="0.25">
      <c r="G1548" s="26"/>
    </row>
    <row r="1549" spans="7:7" x14ac:dyDescent="0.25">
      <c r="G1549" s="26"/>
    </row>
    <row r="1550" spans="7:7" x14ac:dyDescent="0.25">
      <c r="G1550" s="26"/>
    </row>
    <row r="1551" spans="7:7" x14ac:dyDescent="0.25">
      <c r="G1551" s="26"/>
    </row>
    <row r="1552" spans="7:7" x14ac:dyDescent="0.25">
      <c r="G1552" s="26"/>
    </row>
    <row r="1553" spans="7:7" x14ac:dyDescent="0.25">
      <c r="G1553" s="26"/>
    </row>
    <row r="1554" spans="7:7" x14ac:dyDescent="0.25">
      <c r="G1554" s="26"/>
    </row>
    <row r="1555" spans="7:7" x14ac:dyDescent="0.25">
      <c r="G1555" s="26"/>
    </row>
    <row r="1556" spans="7:7" x14ac:dyDescent="0.25">
      <c r="G1556" s="26"/>
    </row>
    <row r="1557" spans="7:7" x14ac:dyDescent="0.25">
      <c r="G1557" s="26"/>
    </row>
    <row r="1558" spans="7:7" x14ac:dyDescent="0.25">
      <c r="G1558" s="26"/>
    </row>
    <row r="1559" spans="7:7" x14ac:dyDescent="0.25">
      <c r="G1559" s="26"/>
    </row>
    <row r="1560" spans="7:7" x14ac:dyDescent="0.25">
      <c r="G1560" s="26"/>
    </row>
    <row r="1561" spans="7:7" x14ac:dyDescent="0.25">
      <c r="G1561" s="26"/>
    </row>
    <row r="1562" spans="7:7" x14ac:dyDescent="0.25">
      <c r="G1562" s="26"/>
    </row>
    <row r="1563" spans="7:7" x14ac:dyDescent="0.25">
      <c r="G1563" s="26"/>
    </row>
    <row r="1564" spans="7:7" x14ac:dyDescent="0.25">
      <c r="G1564" s="26"/>
    </row>
    <row r="1565" spans="7:7" x14ac:dyDescent="0.25">
      <c r="G1565" s="26"/>
    </row>
    <row r="1566" spans="7:7" x14ac:dyDescent="0.25">
      <c r="G1566" s="26"/>
    </row>
    <row r="1567" spans="7:7" x14ac:dyDescent="0.25">
      <c r="G1567" s="26"/>
    </row>
    <row r="1568" spans="7:7" x14ac:dyDescent="0.25">
      <c r="G1568" s="26"/>
    </row>
    <row r="1569" spans="7:7" x14ac:dyDescent="0.25">
      <c r="G1569" s="26"/>
    </row>
    <row r="1570" spans="7:7" x14ac:dyDescent="0.25">
      <c r="G1570" s="26"/>
    </row>
    <row r="1571" spans="7:7" x14ac:dyDescent="0.25">
      <c r="G1571" s="26"/>
    </row>
    <row r="1572" spans="7:7" x14ac:dyDescent="0.25">
      <c r="G1572" s="26"/>
    </row>
    <row r="1573" spans="7:7" x14ac:dyDescent="0.25">
      <c r="G1573" s="26"/>
    </row>
    <row r="1574" spans="7:7" x14ac:dyDescent="0.25">
      <c r="G1574" s="26"/>
    </row>
    <row r="1575" spans="7:7" x14ac:dyDescent="0.25">
      <c r="G1575" s="26"/>
    </row>
    <row r="1576" spans="7:7" x14ac:dyDescent="0.25">
      <c r="G1576" s="26"/>
    </row>
    <row r="1577" spans="7:7" x14ac:dyDescent="0.25">
      <c r="G1577" s="26"/>
    </row>
    <row r="1578" spans="7:7" x14ac:dyDescent="0.25">
      <c r="G1578" s="26"/>
    </row>
    <row r="1579" spans="7:7" x14ac:dyDescent="0.25">
      <c r="G1579" s="26"/>
    </row>
    <row r="1580" spans="7:7" x14ac:dyDescent="0.25">
      <c r="G1580" s="26"/>
    </row>
    <row r="1581" spans="7:7" x14ac:dyDescent="0.25">
      <c r="G1581" s="26"/>
    </row>
    <row r="1582" spans="7:7" x14ac:dyDescent="0.25">
      <c r="G1582" s="26"/>
    </row>
    <row r="1583" spans="7:7" x14ac:dyDescent="0.25">
      <c r="G1583" s="26"/>
    </row>
    <row r="1584" spans="7:7" x14ac:dyDescent="0.25">
      <c r="G1584" s="26"/>
    </row>
    <row r="1585" spans="7:7" x14ac:dyDescent="0.25">
      <c r="G1585" s="26"/>
    </row>
    <row r="1586" spans="7:7" x14ac:dyDescent="0.25">
      <c r="G1586" s="26"/>
    </row>
    <row r="1587" spans="7:7" x14ac:dyDescent="0.25">
      <c r="G1587" s="26"/>
    </row>
    <row r="1588" spans="7:7" x14ac:dyDescent="0.25">
      <c r="G1588" s="26"/>
    </row>
    <row r="1589" spans="7:7" x14ac:dyDescent="0.25">
      <c r="G1589" s="26"/>
    </row>
    <row r="1590" spans="7:7" x14ac:dyDescent="0.25">
      <c r="G1590" s="26"/>
    </row>
    <row r="1591" spans="7:7" x14ac:dyDescent="0.25">
      <c r="G1591" s="26"/>
    </row>
    <row r="1592" spans="7:7" x14ac:dyDescent="0.25">
      <c r="G1592" s="26"/>
    </row>
    <row r="1593" spans="7:7" x14ac:dyDescent="0.25">
      <c r="G1593" s="26"/>
    </row>
    <row r="1594" spans="7:7" x14ac:dyDescent="0.25">
      <c r="G1594" s="26"/>
    </row>
    <row r="1595" spans="7:7" x14ac:dyDescent="0.25">
      <c r="G1595" s="26"/>
    </row>
    <row r="1596" spans="7:7" x14ac:dyDescent="0.25">
      <c r="G1596" s="26"/>
    </row>
    <row r="1597" spans="7:7" x14ac:dyDescent="0.25">
      <c r="G1597" s="26"/>
    </row>
    <row r="1598" spans="7:7" x14ac:dyDescent="0.25">
      <c r="G1598" s="26"/>
    </row>
    <row r="1599" spans="7:7" x14ac:dyDescent="0.25">
      <c r="G1599" s="26"/>
    </row>
    <row r="1600" spans="7:7" x14ac:dyDescent="0.25">
      <c r="G1600" s="26"/>
    </row>
    <row r="1601" spans="7:7" x14ac:dyDescent="0.25">
      <c r="G1601" s="26"/>
    </row>
    <row r="1602" spans="7:7" x14ac:dyDescent="0.25">
      <c r="G1602" s="26"/>
    </row>
    <row r="1603" spans="7:7" x14ac:dyDescent="0.25">
      <c r="G1603" s="26"/>
    </row>
    <row r="1604" spans="7:7" x14ac:dyDescent="0.25">
      <c r="G1604" s="26"/>
    </row>
    <row r="1605" spans="7:7" x14ac:dyDescent="0.25">
      <c r="G1605" s="26"/>
    </row>
    <row r="1606" spans="7:7" x14ac:dyDescent="0.25">
      <c r="G1606" s="26"/>
    </row>
    <row r="1607" spans="7:7" x14ac:dyDescent="0.25">
      <c r="G1607" s="26"/>
    </row>
    <row r="1608" spans="7:7" x14ac:dyDescent="0.25">
      <c r="G1608" s="26"/>
    </row>
    <row r="1609" spans="7:7" x14ac:dyDescent="0.25">
      <c r="G1609" s="26"/>
    </row>
    <row r="1610" spans="7:7" x14ac:dyDescent="0.25">
      <c r="G1610" s="26"/>
    </row>
    <row r="1611" spans="7:7" x14ac:dyDescent="0.25">
      <c r="G1611" s="26"/>
    </row>
    <row r="1612" spans="7:7" x14ac:dyDescent="0.25">
      <c r="G1612" s="26"/>
    </row>
    <row r="1613" spans="7:7" x14ac:dyDescent="0.25">
      <c r="G1613" s="26"/>
    </row>
    <row r="1614" spans="7:7" x14ac:dyDescent="0.25">
      <c r="G1614" s="26"/>
    </row>
    <row r="1615" spans="7:7" x14ac:dyDescent="0.25">
      <c r="G1615" s="26"/>
    </row>
    <row r="1616" spans="7:7" x14ac:dyDescent="0.25">
      <c r="G1616" s="26"/>
    </row>
    <row r="1617" spans="7:7" x14ac:dyDescent="0.25">
      <c r="G1617" s="26"/>
    </row>
    <row r="1618" spans="7:7" x14ac:dyDescent="0.25">
      <c r="G1618" s="26"/>
    </row>
    <row r="1619" spans="7:7" x14ac:dyDescent="0.25">
      <c r="G1619" s="26"/>
    </row>
    <row r="1620" spans="7:7" x14ac:dyDescent="0.25">
      <c r="G1620" s="26"/>
    </row>
    <row r="1621" spans="7:7" x14ac:dyDescent="0.25">
      <c r="G1621" s="26"/>
    </row>
    <row r="1622" spans="7:7" x14ac:dyDescent="0.25">
      <c r="G1622" s="26"/>
    </row>
    <row r="1623" spans="7:7" x14ac:dyDescent="0.25">
      <c r="G1623" s="26"/>
    </row>
    <row r="1624" spans="7:7" x14ac:dyDescent="0.25">
      <c r="G1624" s="26"/>
    </row>
    <row r="1625" spans="7:7" x14ac:dyDescent="0.25">
      <c r="G1625" s="26"/>
    </row>
    <row r="1626" spans="7:7" x14ac:dyDescent="0.25">
      <c r="G1626" s="26"/>
    </row>
    <row r="1627" spans="7:7" x14ac:dyDescent="0.25">
      <c r="G1627" s="26"/>
    </row>
    <row r="1628" spans="7:7" x14ac:dyDescent="0.25">
      <c r="G1628" s="26"/>
    </row>
    <row r="1629" spans="7:7" x14ac:dyDescent="0.25">
      <c r="G1629" s="26"/>
    </row>
    <row r="1630" spans="7:7" x14ac:dyDescent="0.25">
      <c r="G1630" s="26"/>
    </row>
    <row r="1631" spans="7:7" x14ac:dyDescent="0.25">
      <c r="G1631" s="26"/>
    </row>
    <row r="1632" spans="7:7" x14ac:dyDescent="0.25">
      <c r="G1632" s="26"/>
    </row>
    <row r="1633" spans="7:7" x14ac:dyDescent="0.25">
      <c r="G1633" s="26"/>
    </row>
    <row r="1634" spans="7:7" x14ac:dyDescent="0.25">
      <c r="G1634" s="26"/>
    </row>
    <row r="1635" spans="7:7" x14ac:dyDescent="0.25">
      <c r="G1635" s="26"/>
    </row>
    <row r="1636" spans="7:7" x14ac:dyDescent="0.25">
      <c r="G1636" s="26"/>
    </row>
    <row r="1637" spans="7:7" x14ac:dyDescent="0.25">
      <c r="G1637" s="26"/>
    </row>
    <row r="1638" spans="7:7" x14ac:dyDescent="0.25">
      <c r="G1638" s="26"/>
    </row>
    <row r="1639" spans="7:7" x14ac:dyDescent="0.25">
      <c r="G1639" s="26"/>
    </row>
    <row r="1640" spans="7:7" x14ac:dyDescent="0.25">
      <c r="G1640" s="26"/>
    </row>
    <row r="1641" spans="7:7" x14ac:dyDescent="0.25">
      <c r="G1641" s="26"/>
    </row>
    <row r="1642" spans="7:7" x14ac:dyDescent="0.25">
      <c r="G1642" s="26"/>
    </row>
    <row r="1643" spans="7:7" x14ac:dyDescent="0.25">
      <c r="G1643" s="26"/>
    </row>
    <row r="1644" spans="7:7" x14ac:dyDescent="0.25">
      <c r="G1644" s="26"/>
    </row>
    <row r="1645" spans="7:7" x14ac:dyDescent="0.25">
      <c r="G1645" s="26"/>
    </row>
    <row r="1646" spans="7:7" x14ac:dyDescent="0.25">
      <c r="G1646" s="26"/>
    </row>
    <row r="1647" spans="7:7" x14ac:dyDescent="0.25">
      <c r="G1647" s="26"/>
    </row>
    <row r="1648" spans="7:7" x14ac:dyDescent="0.25">
      <c r="G1648" s="26"/>
    </row>
    <row r="1649" spans="7:7" x14ac:dyDescent="0.25">
      <c r="G1649" s="26"/>
    </row>
    <row r="1650" spans="7:7" x14ac:dyDescent="0.25">
      <c r="G1650" s="26"/>
    </row>
    <row r="1651" spans="7:7" x14ac:dyDescent="0.25">
      <c r="G1651" s="26"/>
    </row>
    <row r="1652" spans="7:7" x14ac:dyDescent="0.25">
      <c r="G1652" s="26"/>
    </row>
    <row r="1653" spans="7:7" x14ac:dyDescent="0.25">
      <c r="G1653" s="26"/>
    </row>
    <row r="1654" spans="7:7" x14ac:dyDescent="0.25">
      <c r="G1654" s="26"/>
    </row>
    <row r="1655" spans="7:7" x14ac:dyDescent="0.25">
      <c r="G1655" s="26"/>
    </row>
    <row r="1656" spans="7:7" x14ac:dyDescent="0.25">
      <c r="G1656" s="26"/>
    </row>
    <row r="1657" spans="7:7" x14ac:dyDescent="0.25">
      <c r="G1657" s="26"/>
    </row>
    <row r="1658" spans="7:7" x14ac:dyDescent="0.25">
      <c r="G1658" s="26"/>
    </row>
    <row r="1659" spans="7:7" x14ac:dyDescent="0.25">
      <c r="G1659" s="26"/>
    </row>
    <row r="1660" spans="7:7" x14ac:dyDescent="0.25">
      <c r="G1660" s="26"/>
    </row>
    <row r="1661" spans="7:7" x14ac:dyDescent="0.25">
      <c r="G1661" s="26"/>
    </row>
    <row r="1662" spans="7:7" x14ac:dyDescent="0.25">
      <c r="G1662" s="26"/>
    </row>
    <row r="1663" spans="7:7" x14ac:dyDescent="0.25">
      <c r="G1663" s="26"/>
    </row>
    <row r="1664" spans="7:7" x14ac:dyDescent="0.25">
      <c r="G1664" s="26"/>
    </row>
    <row r="1665" spans="7:7" x14ac:dyDescent="0.25">
      <c r="G1665" s="26"/>
    </row>
    <row r="1666" spans="7:7" x14ac:dyDescent="0.25">
      <c r="G1666" s="26"/>
    </row>
    <row r="1667" spans="7:7" x14ac:dyDescent="0.25">
      <c r="G1667" s="26"/>
    </row>
    <row r="1668" spans="7:7" x14ac:dyDescent="0.25">
      <c r="G1668" s="26"/>
    </row>
    <row r="1669" spans="7:7" x14ac:dyDescent="0.25">
      <c r="G1669" s="26"/>
    </row>
    <row r="1670" spans="7:7" x14ac:dyDescent="0.25">
      <c r="G1670" s="26"/>
    </row>
    <row r="1671" spans="7:7" x14ac:dyDescent="0.25">
      <c r="G1671" s="26"/>
    </row>
    <row r="1672" spans="7:7" x14ac:dyDescent="0.25">
      <c r="G1672" s="26"/>
    </row>
    <row r="1673" spans="7:7" x14ac:dyDescent="0.25">
      <c r="G1673" s="26"/>
    </row>
    <row r="1674" spans="7:7" x14ac:dyDescent="0.25">
      <c r="G1674" s="26"/>
    </row>
    <row r="1675" spans="7:7" x14ac:dyDescent="0.25">
      <c r="G1675" s="26"/>
    </row>
    <row r="1676" spans="7:7" x14ac:dyDescent="0.25">
      <c r="G1676" s="26"/>
    </row>
    <row r="1677" spans="7:7" x14ac:dyDescent="0.25">
      <c r="G1677" s="26"/>
    </row>
    <row r="1678" spans="7:7" x14ac:dyDescent="0.25">
      <c r="G1678" s="26"/>
    </row>
    <row r="1679" spans="7:7" x14ac:dyDescent="0.25">
      <c r="G1679" s="26"/>
    </row>
    <row r="1680" spans="7:7" x14ac:dyDescent="0.25">
      <c r="G1680" s="26"/>
    </row>
    <row r="1681" spans="7:7" x14ac:dyDescent="0.25">
      <c r="G1681" s="26"/>
    </row>
    <row r="1682" spans="7:7" x14ac:dyDescent="0.25">
      <c r="G1682" s="26"/>
    </row>
    <row r="1683" spans="7:7" x14ac:dyDescent="0.25">
      <c r="G1683" s="26"/>
    </row>
    <row r="1684" spans="7:7" x14ac:dyDescent="0.25">
      <c r="G1684" s="26"/>
    </row>
    <row r="1685" spans="7:7" x14ac:dyDescent="0.25">
      <c r="G1685" s="26"/>
    </row>
    <row r="1686" spans="7:7" x14ac:dyDescent="0.25">
      <c r="G1686" s="26"/>
    </row>
    <row r="1687" spans="7:7" x14ac:dyDescent="0.25">
      <c r="G1687" s="26"/>
    </row>
    <row r="1688" spans="7:7" x14ac:dyDescent="0.25">
      <c r="G1688" s="26"/>
    </row>
    <row r="1689" spans="7:7" x14ac:dyDescent="0.25">
      <c r="G1689" s="26"/>
    </row>
    <row r="1690" spans="7:7" x14ac:dyDescent="0.25">
      <c r="G1690" s="26"/>
    </row>
    <row r="1691" spans="7:7" x14ac:dyDescent="0.25">
      <c r="G1691" s="26"/>
    </row>
    <row r="1692" spans="7:7" x14ac:dyDescent="0.25">
      <c r="G1692" s="26"/>
    </row>
    <row r="1693" spans="7:7" x14ac:dyDescent="0.25">
      <c r="G1693" s="26"/>
    </row>
    <row r="1694" spans="7:7" x14ac:dyDescent="0.25">
      <c r="G1694" s="26"/>
    </row>
    <row r="1695" spans="7:7" x14ac:dyDescent="0.25">
      <c r="G1695" s="26"/>
    </row>
    <row r="1696" spans="7:7" x14ac:dyDescent="0.25">
      <c r="G1696" s="26"/>
    </row>
    <row r="1697" spans="7:7" x14ac:dyDescent="0.25">
      <c r="G1697" s="26"/>
    </row>
    <row r="1698" spans="7:7" x14ac:dyDescent="0.25">
      <c r="G1698" s="26"/>
    </row>
    <row r="1699" spans="7:7" x14ac:dyDescent="0.25">
      <c r="G1699" s="26"/>
    </row>
    <row r="1700" spans="7:7" x14ac:dyDescent="0.25">
      <c r="G1700" s="26"/>
    </row>
    <row r="1701" spans="7:7" x14ac:dyDescent="0.25">
      <c r="G1701" s="26"/>
    </row>
    <row r="1702" spans="7:7" x14ac:dyDescent="0.25">
      <c r="G1702" s="26"/>
    </row>
    <row r="1703" spans="7:7" x14ac:dyDescent="0.25">
      <c r="G1703" s="26"/>
    </row>
    <row r="1704" spans="7:7" x14ac:dyDescent="0.25">
      <c r="G1704" s="26"/>
    </row>
    <row r="1705" spans="7:7" x14ac:dyDescent="0.25">
      <c r="G1705" s="26"/>
    </row>
    <row r="1706" spans="7:7" x14ac:dyDescent="0.25">
      <c r="G1706" s="26"/>
    </row>
    <row r="1707" spans="7:7" x14ac:dyDescent="0.25">
      <c r="G1707" s="26"/>
    </row>
    <row r="1708" spans="7:7" x14ac:dyDescent="0.25">
      <c r="G1708" s="26"/>
    </row>
    <row r="1709" spans="7:7" x14ac:dyDescent="0.25">
      <c r="G1709" s="26"/>
    </row>
    <row r="1710" spans="7:7" x14ac:dyDescent="0.25">
      <c r="G1710" s="26"/>
    </row>
    <row r="1711" spans="7:7" x14ac:dyDescent="0.25">
      <c r="G1711" s="26"/>
    </row>
    <row r="1712" spans="7:7" x14ac:dyDescent="0.25">
      <c r="G1712" s="26"/>
    </row>
    <row r="1713" spans="7:7" x14ac:dyDescent="0.25">
      <c r="G1713" s="26"/>
    </row>
    <row r="1714" spans="7:7" x14ac:dyDescent="0.25">
      <c r="G1714" s="26"/>
    </row>
    <row r="1715" spans="7:7" x14ac:dyDescent="0.25">
      <c r="G1715" s="26"/>
    </row>
    <row r="1716" spans="7:7" x14ac:dyDescent="0.25">
      <c r="G1716" s="26"/>
    </row>
    <row r="1717" spans="7:7" x14ac:dyDescent="0.25">
      <c r="G1717" s="26"/>
    </row>
    <row r="1718" spans="7:7" x14ac:dyDescent="0.25">
      <c r="G1718" s="26"/>
    </row>
    <row r="1719" spans="7:7" x14ac:dyDescent="0.25">
      <c r="G1719" s="26"/>
    </row>
    <row r="1720" spans="7:7" x14ac:dyDescent="0.25">
      <c r="G1720" s="26"/>
    </row>
    <row r="1721" spans="7:7" x14ac:dyDescent="0.25">
      <c r="G1721" s="26"/>
    </row>
    <row r="1722" spans="7:7" x14ac:dyDescent="0.25">
      <c r="G1722" s="26"/>
    </row>
    <row r="1723" spans="7:7" x14ac:dyDescent="0.25">
      <c r="G1723" s="26"/>
    </row>
    <row r="1724" spans="7:7" x14ac:dyDescent="0.25">
      <c r="G1724" s="26"/>
    </row>
    <row r="1725" spans="7:7" x14ac:dyDescent="0.25">
      <c r="G1725" s="26"/>
    </row>
    <row r="1726" spans="7:7" x14ac:dyDescent="0.25">
      <c r="G1726" s="26"/>
    </row>
    <row r="1727" spans="7:7" x14ac:dyDescent="0.25">
      <c r="G1727" s="26"/>
    </row>
    <row r="1728" spans="7:7" x14ac:dyDescent="0.25">
      <c r="G1728" s="26"/>
    </row>
    <row r="1729" spans="7:7" x14ac:dyDescent="0.25">
      <c r="G1729" s="26"/>
    </row>
    <row r="1730" spans="7:7" x14ac:dyDescent="0.25">
      <c r="G1730" s="26"/>
    </row>
    <row r="1731" spans="7:7" x14ac:dyDescent="0.25">
      <c r="G1731" s="26"/>
    </row>
    <row r="1732" spans="7:7" x14ac:dyDescent="0.25">
      <c r="G1732" s="26"/>
    </row>
    <row r="1733" spans="7:7" x14ac:dyDescent="0.25">
      <c r="G1733" s="26"/>
    </row>
    <row r="1734" spans="7:7" x14ac:dyDescent="0.25">
      <c r="G1734" s="26"/>
    </row>
    <row r="1735" spans="7:7" x14ac:dyDescent="0.25">
      <c r="G1735" s="26"/>
    </row>
    <row r="1736" spans="7:7" x14ac:dyDescent="0.25">
      <c r="G1736" s="26"/>
    </row>
    <row r="1737" spans="7:7" x14ac:dyDescent="0.25">
      <c r="G1737" s="26"/>
    </row>
    <row r="1738" spans="7:7" x14ac:dyDescent="0.25">
      <c r="G1738" s="26"/>
    </row>
    <row r="1739" spans="7:7" x14ac:dyDescent="0.25">
      <c r="G1739" s="26"/>
    </row>
    <row r="1740" spans="7:7" x14ac:dyDescent="0.25">
      <c r="G1740" s="26"/>
    </row>
    <row r="1741" spans="7:7" x14ac:dyDescent="0.25">
      <c r="G1741" s="26"/>
    </row>
    <row r="1742" spans="7:7" x14ac:dyDescent="0.25">
      <c r="G1742" s="26"/>
    </row>
    <row r="1743" spans="7:7" x14ac:dyDescent="0.25">
      <c r="G1743" s="26"/>
    </row>
    <row r="1744" spans="7:7" x14ac:dyDescent="0.25">
      <c r="G1744" s="26"/>
    </row>
    <row r="1745" spans="7:7" x14ac:dyDescent="0.25">
      <c r="G1745" s="26"/>
    </row>
    <row r="1746" spans="7:7" x14ac:dyDescent="0.25">
      <c r="G1746" s="26"/>
    </row>
    <row r="1747" spans="7:7" x14ac:dyDescent="0.25">
      <c r="G1747" s="26"/>
    </row>
    <row r="1748" spans="7:7" x14ac:dyDescent="0.25">
      <c r="G1748" s="26"/>
    </row>
    <row r="1749" spans="7:7" x14ac:dyDescent="0.25">
      <c r="G1749" s="26"/>
    </row>
    <row r="1750" spans="7:7" x14ac:dyDescent="0.25">
      <c r="G1750" s="26"/>
    </row>
    <row r="1751" spans="7:7" x14ac:dyDescent="0.25">
      <c r="G1751" s="26"/>
    </row>
    <row r="1752" spans="7:7" x14ac:dyDescent="0.25">
      <c r="G1752" s="26"/>
    </row>
    <row r="1753" spans="7:7" x14ac:dyDescent="0.25">
      <c r="G1753" s="26"/>
    </row>
    <row r="1754" spans="7:7" x14ac:dyDescent="0.25">
      <c r="G1754" s="26"/>
    </row>
    <row r="1755" spans="7:7" x14ac:dyDescent="0.25">
      <c r="G1755" s="26"/>
    </row>
    <row r="1756" spans="7:7" x14ac:dyDescent="0.25">
      <c r="G1756" s="26"/>
    </row>
    <row r="1757" spans="7:7" x14ac:dyDescent="0.25">
      <c r="G1757" s="26"/>
    </row>
    <row r="1758" spans="7:7" x14ac:dyDescent="0.25">
      <c r="G1758" s="26"/>
    </row>
    <row r="1759" spans="7:7" x14ac:dyDescent="0.25">
      <c r="G1759" s="26"/>
    </row>
    <row r="1760" spans="7:7" x14ac:dyDescent="0.25">
      <c r="G1760" s="26"/>
    </row>
    <row r="1761" spans="7:7" x14ac:dyDescent="0.25">
      <c r="G1761" s="26"/>
    </row>
    <row r="1762" spans="7:7" x14ac:dyDescent="0.25">
      <c r="G1762" s="26"/>
    </row>
    <row r="1763" spans="7:7" x14ac:dyDescent="0.25">
      <c r="G1763" s="26"/>
    </row>
    <row r="1764" spans="7:7" x14ac:dyDescent="0.25">
      <c r="G1764" s="26"/>
    </row>
    <row r="1765" spans="7:7" x14ac:dyDescent="0.25">
      <c r="G1765" s="26"/>
    </row>
    <row r="1766" spans="7:7" x14ac:dyDescent="0.25">
      <c r="G1766" s="26"/>
    </row>
    <row r="1767" spans="7:7" x14ac:dyDescent="0.25">
      <c r="G1767" s="26"/>
    </row>
    <row r="1768" spans="7:7" x14ac:dyDescent="0.25">
      <c r="G1768" s="26"/>
    </row>
    <row r="1769" spans="7:7" x14ac:dyDescent="0.25">
      <c r="G1769" s="26"/>
    </row>
    <row r="1770" spans="7:7" x14ac:dyDescent="0.25">
      <c r="G1770" s="26"/>
    </row>
    <row r="1771" spans="7:7" x14ac:dyDescent="0.25">
      <c r="G1771" s="26"/>
    </row>
    <row r="1772" spans="7:7" x14ac:dyDescent="0.25">
      <c r="G1772" s="26"/>
    </row>
    <row r="1773" spans="7:7" x14ac:dyDescent="0.25">
      <c r="G1773" s="26"/>
    </row>
    <row r="1774" spans="7:7" x14ac:dyDescent="0.25">
      <c r="G1774" s="26"/>
    </row>
    <row r="1775" spans="7:7" x14ac:dyDescent="0.25">
      <c r="G1775" s="26"/>
    </row>
    <row r="1776" spans="7:7" x14ac:dyDescent="0.25">
      <c r="G1776" s="26"/>
    </row>
    <row r="1777" spans="7:7" x14ac:dyDescent="0.25">
      <c r="G1777" s="26"/>
    </row>
    <row r="1778" spans="7:7" x14ac:dyDescent="0.25">
      <c r="G1778" s="26"/>
    </row>
    <row r="1779" spans="7:7" x14ac:dyDescent="0.25">
      <c r="G1779" s="26"/>
    </row>
    <row r="1780" spans="7:7" x14ac:dyDescent="0.25">
      <c r="G1780" s="26"/>
    </row>
    <row r="1781" spans="7:7" x14ac:dyDescent="0.25">
      <c r="G1781" s="26"/>
    </row>
    <row r="1782" spans="7:7" x14ac:dyDescent="0.25">
      <c r="G1782" s="26"/>
    </row>
    <row r="1783" spans="7:7" x14ac:dyDescent="0.25">
      <c r="G1783" s="26"/>
    </row>
    <row r="1784" spans="7:7" x14ac:dyDescent="0.25">
      <c r="G1784" s="26"/>
    </row>
    <row r="1785" spans="7:7" x14ac:dyDescent="0.25">
      <c r="G1785" s="26"/>
    </row>
    <row r="1786" spans="7:7" x14ac:dyDescent="0.25">
      <c r="G1786" s="26"/>
    </row>
    <row r="1787" spans="7:7" x14ac:dyDescent="0.25">
      <c r="G1787" s="26"/>
    </row>
    <row r="1788" spans="7:7" x14ac:dyDescent="0.25">
      <c r="G1788" s="26"/>
    </row>
    <row r="1789" spans="7:7" x14ac:dyDescent="0.25">
      <c r="G1789" s="26"/>
    </row>
    <row r="1790" spans="7:7" x14ac:dyDescent="0.25">
      <c r="G1790" s="26"/>
    </row>
    <row r="1791" spans="7:7" x14ac:dyDescent="0.25">
      <c r="G1791" s="26"/>
    </row>
    <row r="1792" spans="7:7" x14ac:dyDescent="0.25">
      <c r="G1792" s="26"/>
    </row>
    <row r="1793" spans="7:7" x14ac:dyDescent="0.25">
      <c r="G1793" s="26"/>
    </row>
    <row r="1794" spans="7:7" x14ac:dyDescent="0.25">
      <c r="G1794" s="26"/>
    </row>
    <row r="1795" spans="7:7" x14ac:dyDescent="0.25">
      <c r="G1795" s="26"/>
    </row>
    <row r="1796" spans="7:7" x14ac:dyDescent="0.25">
      <c r="G1796" s="26"/>
    </row>
    <row r="1797" spans="7:7" x14ac:dyDescent="0.25">
      <c r="G1797" s="26"/>
    </row>
    <row r="1798" spans="7:7" x14ac:dyDescent="0.25">
      <c r="G1798" s="26"/>
    </row>
    <row r="1799" spans="7:7" x14ac:dyDescent="0.25">
      <c r="G1799" s="26"/>
    </row>
    <row r="1800" spans="7:7" x14ac:dyDescent="0.25">
      <c r="G1800" s="26"/>
    </row>
    <row r="1801" spans="7:7" x14ac:dyDescent="0.25">
      <c r="G1801" s="26"/>
    </row>
    <row r="1802" spans="7:7" x14ac:dyDescent="0.25">
      <c r="G1802" s="26"/>
    </row>
    <row r="1803" spans="7:7" x14ac:dyDescent="0.25">
      <c r="G1803" s="26"/>
    </row>
    <row r="1804" spans="7:7" x14ac:dyDescent="0.25">
      <c r="G1804" s="26"/>
    </row>
    <row r="1805" spans="7:7" x14ac:dyDescent="0.25">
      <c r="G1805" s="26"/>
    </row>
    <row r="1806" spans="7:7" x14ac:dyDescent="0.25">
      <c r="G1806" s="26"/>
    </row>
    <row r="1807" spans="7:7" x14ac:dyDescent="0.25">
      <c r="G1807" s="26"/>
    </row>
    <row r="1808" spans="7:7" x14ac:dyDescent="0.25">
      <c r="G1808" s="26"/>
    </row>
    <row r="1809" spans="7:7" x14ac:dyDescent="0.25">
      <c r="G1809" s="26"/>
    </row>
    <row r="1810" spans="7:7" x14ac:dyDescent="0.25">
      <c r="G1810" s="26"/>
    </row>
    <row r="1811" spans="7:7" x14ac:dyDescent="0.25">
      <c r="G1811" s="26"/>
    </row>
    <row r="1812" spans="7:7" x14ac:dyDescent="0.25">
      <c r="G1812" s="26"/>
    </row>
    <row r="1813" spans="7:7" x14ac:dyDescent="0.25">
      <c r="G1813" s="26"/>
    </row>
    <row r="1814" spans="7:7" x14ac:dyDescent="0.25">
      <c r="G1814" s="26"/>
    </row>
    <row r="1815" spans="7:7" x14ac:dyDescent="0.25">
      <c r="G1815" s="26"/>
    </row>
    <row r="1816" spans="7:7" x14ac:dyDescent="0.25">
      <c r="G1816" s="26"/>
    </row>
    <row r="1817" spans="7:7" x14ac:dyDescent="0.25">
      <c r="G1817" s="26"/>
    </row>
    <row r="1818" spans="7:7" x14ac:dyDescent="0.25">
      <c r="G1818" s="26"/>
    </row>
    <row r="1819" spans="7:7" x14ac:dyDescent="0.25">
      <c r="G1819" s="26"/>
    </row>
    <row r="1820" spans="7:7" x14ac:dyDescent="0.25">
      <c r="G1820" s="26"/>
    </row>
    <row r="1821" spans="7:7" x14ac:dyDescent="0.25">
      <c r="G1821" s="26"/>
    </row>
    <row r="1822" spans="7:7" x14ac:dyDescent="0.25">
      <c r="G1822" s="26"/>
    </row>
    <row r="1823" spans="7:7" x14ac:dyDescent="0.25">
      <c r="G1823" s="26"/>
    </row>
    <row r="1824" spans="7:7" x14ac:dyDescent="0.25">
      <c r="G1824" s="26"/>
    </row>
    <row r="1825" spans="7:7" x14ac:dyDescent="0.25">
      <c r="G1825" s="26"/>
    </row>
    <row r="1826" spans="7:7" x14ac:dyDescent="0.25">
      <c r="G1826" s="26"/>
    </row>
    <row r="1827" spans="7:7" x14ac:dyDescent="0.25">
      <c r="G1827" s="26"/>
    </row>
    <row r="1828" spans="7:7" x14ac:dyDescent="0.25">
      <c r="G1828" s="26"/>
    </row>
    <row r="1829" spans="7:7" x14ac:dyDescent="0.25">
      <c r="G1829" s="26"/>
    </row>
    <row r="1830" spans="7:7" x14ac:dyDescent="0.25">
      <c r="G1830" s="26"/>
    </row>
    <row r="1831" spans="7:7" x14ac:dyDescent="0.25">
      <c r="G1831" s="26"/>
    </row>
    <row r="1832" spans="7:7" x14ac:dyDescent="0.25">
      <c r="G1832" s="26"/>
    </row>
    <row r="1833" spans="7:7" x14ac:dyDescent="0.25">
      <c r="G1833" s="26"/>
    </row>
    <row r="1834" spans="7:7" x14ac:dyDescent="0.25">
      <c r="G1834" s="26"/>
    </row>
    <row r="1835" spans="7:7" x14ac:dyDescent="0.25">
      <c r="G1835" s="26"/>
    </row>
    <row r="1836" spans="7:7" x14ac:dyDescent="0.25">
      <c r="G1836" s="26"/>
    </row>
    <row r="1837" spans="7:7" x14ac:dyDescent="0.25">
      <c r="G1837" s="26"/>
    </row>
    <row r="1838" spans="7:7" x14ac:dyDescent="0.25">
      <c r="G1838" s="26"/>
    </row>
    <row r="1839" spans="7:7" x14ac:dyDescent="0.25">
      <c r="G1839" s="26"/>
    </row>
    <row r="1840" spans="7:7" x14ac:dyDescent="0.25">
      <c r="G1840" s="26"/>
    </row>
    <row r="1841" spans="7:7" x14ac:dyDescent="0.25">
      <c r="G1841" s="26"/>
    </row>
    <row r="1842" spans="7:7" x14ac:dyDescent="0.25">
      <c r="G1842" s="26"/>
    </row>
    <row r="1843" spans="7:7" x14ac:dyDescent="0.25">
      <c r="G1843" s="26"/>
    </row>
    <row r="1844" spans="7:7" x14ac:dyDescent="0.25">
      <c r="G1844" s="26"/>
    </row>
    <row r="1845" spans="7:7" x14ac:dyDescent="0.25">
      <c r="G1845" s="26"/>
    </row>
    <row r="1846" spans="7:7" x14ac:dyDescent="0.25">
      <c r="G1846" s="26"/>
    </row>
    <row r="1847" spans="7:7" x14ac:dyDescent="0.25">
      <c r="G1847" s="26"/>
    </row>
    <row r="1848" spans="7:7" x14ac:dyDescent="0.25">
      <c r="G1848" s="26"/>
    </row>
    <row r="1849" spans="7:7" x14ac:dyDescent="0.25">
      <c r="G1849" s="26"/>
    </row>
    <row r="1850" spans="7:7" x14ac:dyDescent="0.25">
      <c r="G1850" s="26"/>
    </row>
    <row r="1851" spans="7:7" x14ac:dyDescent="0.25">
      <c r="G1851" s="26"/>
    </row>
    <row r="1852" spans="7:7" x14ac:dyDescent="0.25">
      <c r="G1852" s="26"/>
    </row>
    <row r="1853" spans="7:7" x14ac:dyDescent="0.25">
      <c r="G1853" s="26"/>
    </row>
    <row r="1854" spans="7:7" x14ac:dyDescent="0.25">
      <c r="G1854" s="26"/>
    </row>
    <row r="1855" spans="7:7" x14ac:dyDescent="0.25">
      <c r="G1855" s="26"/>
    </row>
    <row r="1856" spans="7:7" x14ac:dyDescent="0.25">
      <c r="G1856" s="26"/>
    </row>
    <row r="1857" spans="7:7" x14ac:dyDescent="0.25">
      <c r="G1857" s="26"/>
    </row>
    <row r="1858" spans="7:7" x14ac:dyDescent="0.25">
      <c r="G1858" s="26"/>
    </row>
    <row r="1859" spans="7:7" x14ac:dyDescent="0.25">
      <c r="G1859" s="26"/>
    </row>
    <row r="1860" spans="7:7" x14ac:dyDescent="0.25">
      <c r="G1860" s="26"/>
    </row>
    <row r="1861" spans="7:7" x14ac:dyDescent="0.25">
      <c r="G1861" s="26"/>
    </row>
    <row r="1862" spans="7:7" x14ac:dyDescent="0.25">
      <c r="G1862" s="26"/>
    </row>
    <row r="1863" spans="7:7" x14ac:dyDescent="0.25">
      <c r="G1863" s="26"/>
    </row>
    <row r="1864" spans="7:7" x14ac:dyDescent="0.25">
      <c r="G1864" s="26"/>
    </row>
    <row r="1865" spans="7:7" x14ac:dyDescent="0.25">
      <c r="G1865" s="26"/>
    </row>
    <row r="1866" spans="7:7" x14ac:dyDescent="0.25">
      <c r="G1866" s="26"/>
    </row>
    <row r="1867" spans="7:7" x14ac:dyDescent="0.25">
      <c r="G1867" s="26"/>
    </row>
    <row r="1868" spans="7:7" x14ac:dyDescent="0.25">
      <c r="G1868" s="26"/>
    </row>
    <row r="1869" spans="7:7" x14ac:dyDescent="0.25">
      <c r="G1869" s="26"/>
    </row>
    <row r="1870" spans="7:7" x14ac:dyDescent="0.25">
      <c r="G1870" s="26"/>
    </row>
    <row r="1871" spans="7:7" x14ac:dyDescent="0.25">
      <c r="G1871" s="26"/>
    </row>
    <row r="1872" spans="7:7" x14ac:dyDescent="0.25">
      <c r="G1872" s="26"/>
    </row>
    <row r="1873" spans="7:7" x14ac:dyDescent="0.25">
      <c r="G1873" s="26"/>
    </row>
    <row r="1874" spans="7:7" x14ac:dyDescent="0.25">
      <c r="G1874" s="26"/>
    </row>
    <row r="1875" spans="7:7" x14ac:dyDescent="0.25">
      <c r="G1875" s="26"/>
    </row>
    <row r="1876" spans="7:7" x14ac:dyDescent="0.25">
      <c r="G1876" s="26"/>
    </row>
    <row r="1877" spans="7:7" x14ac:dyDescent="0.25">
      <c r="G1877" s="26"/>
    </row>
    <row r="1878" spans="7:7" x14ac:dyDescent="0.25">
      <c r="G1878" s="26"/>
    </row>
    <row r="1879" spans="7:7" x14ac:dyDescent="0.25">
      <c r="G1879" s="26"/>
    </row>
    <row r="1880" spans="7:7" x14ac:dyDescent="0.25">
      <c r="G1880" s="26"/>
    </row>
    <row r="1881" spans="7:7" x14ac:dyDescent="0.25">
      <c r="G1881" s="26"/>
    </row>
    <row r="1882" spans="7:7" x14ac:dyDescent="0.25">
      <c r="G1882" s="26"/>
    </row>
    <row r="1883" spans="7:7" x14ac:dyDescent="0.25">
      <c r="G1883" s="26"/>
    </row>
    <row r="1884" spans="7:7" x14ac:dyDescent="0.25">
      <c r="G1884" s="26"/>
    </row>
    <row r="1885" spans="7:7" x14ac:dyDescent="0.25">
      <c r="G1885" s="26"/>
    </row>
    <row r="1886" spans="7:7" x14ac:dyDescent="0.25">
      <c r="G1886" s="26"/>
    </row>
    <row r="1887" spans="7:7" x14ac:dyDescent="0.25">
      <c r="G1887" s="26"/>
    </row>
    <row r="1888" spans="7:7" x14ac:dyDescent="0.25">
      <c r="G1888" s="26"/>
    </row>
    <row r="1889" spans="7:7" x14ac:dyDescent="0.25">
      <c r="G1889" s="26"/>
    </row>
    <row r="1890" spans="7:7" x14ac:dyDescent="0.25">
      <c r="G1890" s="26"/>
    </row>
    <row r="1891" spans="7:7" x14ac:dyDescent="0.25">
      <c r="G1891" s="26"/>
    </row>
    <row r="1892" spans="7:7" x14ac:dyDescent="0.25">
      <c r="G1892" s="26"/>
    </row>
    <row r="1893" spans="7:7" x14ac:dyDescent="0.25">
      <c r="G1893" s="26"/>
    </row>
    <row r="1894" spans="7:7" x14ac:dyDescent="0.25">
      <c r="G1894" s="26"/>
    </row>
    <row r="1895" spans="7:7" x14ac:dyDescent="0.25">
      <c r="G1895" s="26"/>
    </row>
    <row r="1896" spans="7:7" x14ac:dyDescent="0.25">
      <c r="G1896" s="26"/>
    </row>
    <row r="1897" spans="7:7" x14ac:dyDescent="0.25">
      <c r="G1897" s="26"/>
    </row>
    <row r="1898" spans="7:7" x14ac:dyDescent="0.25">
      <c r="G1898" s="26"/>
    </row>
    <row r="1899" spans="7:7" x14ac:dyDescent="0.25">
      <c r="G1899" s="26"/>
    </row>
    <row r="1900" spans="7:7" x14ac:dyDescent="0.25">
      <c r="G1900" s="26"/>
    </row>
    <row r="1901" spans="7:7" x14ac:dyDescent="0.25">
      <c r="G1901" s="26"/>
    </row>
    <row r="1902" spans="7:7" x14ac:dyDescent="0.25">
      <c r="G1902" s="26"/>
    </row>
    <row r="1903" spans="7:7" x14ac:dyDescent="0.25">
      <c r="G1903" s="26"/>
    </row>
    <row r="1904" spans="7:7" x14ac:dyDescent="0.25">
      <c r="G1904" s="26"/>
    </row>
    <row r="1905" spans="7:7" x14ac:dyDescent="0.25">
      <c r="G1905" s="26"/>
    </row>
    <row r="1906" spans="7:7" x14ac:dyDescent="0.25">
      <c r="G1906" s="26"/>
    </row>
    <row r="1907" spans="7:7" x14ac:dyDescent="0.25">
      <c r="G1907" s="26"/>
    </row>
    <row r="1908" spans="7:7" x14ac:dyDescent="0.25">
      <c r="G1908" s="26"/>
    </row>
    <row r="1909" spans="7:7" x14ac:dyDescent="0.25">
      <c r="G1909" s="26"/>
    </row>
    <row r="1910" spans="7:7" x14ac:dyDescent="0.25">
      <c r="G1910" s="26"/>
    </row>
    <row r="1911" spans="7:7" x14ac:dyDescent="0.25">
      <c r="G1911" s="26"/>
    </row>
    <row r="1912" spans="7:7" x14ac:dyDescent="0.25">
      <c r="G1912" s="26"/>
    </row>
    <row r="1913" spans="7:7" x14ac:dyDescent="0.25">
      <c r="G1913" s="26"/>
    </row>
    <row r="1914" spans="7:7" x14ac:dyDescent="0.25">
      <c r="G1914" s="26"/>
    </row>
    <row r="1915" spans="7:7" x14ac:dyDescent="0.25">
      <c r="G1915" s="26"/>
    </row>
    <row r="1916" spans="7:7" x14ac:dyDescent="0.25">
      <c r="G1916" s="26"/>
    </row>
    <row r="1917" spans="7:7" x14ac:dyDescent="0.25">
      <c r="G1917" s="26"/>
    </row>
    <row r="1918" spans="7:7" x14ac:dyDescent="0.25">
      <c r="G1918" s="26"/>
    </row>
    <row r="1919" spans="7:7" x14ac:dyDescent="0.25">
      <c r="G1919" s="26"/>
    </row>
    <row r="1920" spans="7:7" x14ac:dyDescent="0.25">
      <c r="G1920" s="26"/>
    </row>
    <row r="1921" spans="7:7" x14ac:dyDescent="0.25">
      <c r="G1921" s="26"/>
    </row>
    <row r="1922" spans="7:7" x14ac:dyDescent="0.25">
      <c r="G1922" s="26"/>
    </row>
    <row r="1923" spans="7:7" x14ac:dyDescent="0.25">
      <c r="G1923" s="26"/>
    </row>
    <row r="1924" spans="7:7" x14ac:dyDescent="0.25">
      <c r="G1924" s="26"/>
    </row>
    <row r="1925" spans="7:7" x14ac:dyDescent="0.25">
      <c r="G1925" s="26"/>
    </row>
    <row r="1926" spans="7:7" x14ac:dyDescent="0.25">
      <c r="G1926" s="26"/>
    </row>
    <row r="1927" spans="7:7" x14ac:dyDescent="0.25">
      <c r="G1927" s="26"/>
    </row>
    <row r="1928" spans="7:7" x14ac:dyDescent="0.25">
      <c r="G1928" s="26"/>
    </row>
    <row r="1929" spans="7:7" x14ac:dyDescent="0.25">
      <c r="G1929" s="26"/>
    </row>
    <row r="1930" spans="7:7" x14ac:dyDescent="0.25">
      <c r="G1930" s="26"/>
    </row>
    <row r="1931" spans="7:7" x14ac:dyDescent="0.25">
      <c r="G1931" s="26"/>
    </row>
    <row r="1932" spans="7:7" x14ac:dyDescent="0.25">
      <c r="G1932" s="26"/>
    </row>
    <row r="1933" spans="7:7" x14ac:dyDescent="0.25">
      <c r="G1933" s="26"/>
    </row>
    <row r="1934" spans="7:7" x14ac:dyDescent="0.25">
      <c r="G1934" s="26"/>
    </row>
    <row r="1935" spans="7:7" x14ac:dyDescent="0.25">
      <c r="G1935" s="26"/>
    </row>
    <row r="1936" spans="7:7" x14ac:dyDescent="0.25">
      <c r="G1936" s="26"/>
    </row>
    <row r="1937" spans="7:7" x14ac:dyDescent="0.25">
      <c r="G1937" s="26"/>
    </row>
    <row r="1938" spans="7:7" x14ac:dyDescent="0.25">
      <c r="G1938" s="26"/>
    </row>
    <row r="1939" spans="7:7" x14ac:dyDescent="0.25">
      <c r="G1939" s="26"/>
    </row>
    <row r="1940" spans="7:7" x14ac:dyDescent="0.25">
      <c r="G1940" s="26"/>
    </row>
    <row r="1941" spans="7:7" x14ac:dyDescent="0.25">
      <c r="G1941" s="26"/>
    </row>
    <row r="1942" spans="7:7" x14ac:dyDescent="0.25">
      <c r="G1942" s="26"/>
    </row>
    <row r="1943" spans="7:7" x14ac:dyDescent="0.25">
      <c r="G1943" s="26"/>
    </row>
    <row r="1944" spans="7:7" x14ac:dyDescent="0.25">
      <c r="G1944" s="26"/>
    </row>
    <row r="1945" spans="7:7" x14ac:dyDescent="0.25">
      <c r="G1945" s="26"/>
    </row>
    <row r="1946" spans="7:7" x14ac:dyDescent="0.25">
      <c r="G1946" s="26"/>
    </row>
    <row r="1947" spans="7:7" x14ac:dyDescent="0.25">
      <c r="G1947" s="26"/>
    </row>
    <row r="1948" spans="7:7" x14ac:dyDescent="0.25">
      <c r="G1948" s="26"/>
    </row>
    <row r="1949" spans="7:7" x14ac:dyDescent="0.25">
      <c r="G1949" s="26"/>
    </row>
    <row r="1950" spans="7:7" x14ac:dyDescent="0.25">
      <c r="G1950" s="26"/>
    </row>
    <row r="1951" spans="7:7" x14ac:dyDescent="0.25">
      <c r="G1951" s="26"/>
    </row>
    <row r="1952" spans="7:7" x14ac:dyDescent="0.25">
      <c r="G1952" s="26"/>
    </row>
    <row r="1953" spans="7:7" x14ac:dyDescent="0.25">
      <c r="G1953" s="26"/>
    </row>
    <row r="1954" spans="7:7" x14ac:dyDescent="0.25">
      <c r="G1954" s="26"/>
    </row>
    <row r="1955" spans="7:7" x14ac:dyDescent="0.25">
      <c r="G1955" s="26"/>
    </row>
    <row r="1956" spans="7:7" x14ac:dyDescent="0.25">
      <c r="G1956" s="26"/>
    </row>
    <row r="1957" spans="7:7" x14ac:dyDescent="0.25">
      <c r="G1957" s="26"/>
    </row>
    <row r="1958" spans="7:7" x14ac:dyDescent="0.25">
      <c r="G1958" s="26"/>
    </row>
    <row r="1959" spans="7:7" x14ac:dyDescent="0.25">
      <c r="G1959" s="26"/>
    </row>
    <row r="1960" spans="7:7" x14ac:dyDescent="0.25">
      <c r="G1960" s="26"/>
    </row>
    <row r="1961" spans="7:7" x14ac:dyDescent="0.25">
      <c r="G1961" s="26"/>
    </row>
    <row r="1962" spans="7:7" x14ac:dyDescent="0.25">
      <c r="G1962" s="26"/>
    </row>
    <row r="1963" spans="7:7" x14ac:dyDescent="0.25">
      <c r="G1963" s="26"/>
    </row>
    <row r="1964" spans="7:7" x14ac:dyDescent="0.25">
      <c r="G1964" s="26"/>
    </row>
    <row r="1965" spans="7:7" x14ac:dyDescent="0.25">
      <c r="G1965" s="26"/>
    </row>
    <row r="1966" spans="7:7" x14ac:dyDescent="0.25">
      <c r="G1966" s="26"/>
    </row>
    <row r="1967" spans="7:7" x14ac:dyDescent="0.25">
      <c r="G1967" s="26"/>
    </row>
    <row r="1968" spans="7:7" x14ac:dyDescent="0.25">
      <c r="G1968" s="26"/>
    </row>
    <row r="1969" spans="7:7" x14ac:dyDescent="0.25">
      <c r="G1969" s="26"/>
    </row>
    <row r="1970" spans="7:7" x14ac:dyDescent="0.25">
      <c r="G1970" s="26"/>
    </row>
    <row r="1971" spans="7:7" x14ac:dyDescent="0.25">
      <c r="G1971" s="26"/>
    </row>
    <row r="1972" spans="7:7" x14ac:dyDescent="0.25">
      <c r="G1972" s="26"/>
    </row>
    <row r="1973" spans="7:7" x14ac:dyDescent="0.25">
      <c r="G1973" s="26"/>
    </row>
    <row r="1974" spans="7:7" x14ac:dyDescent="0.25">
      <c r="G1974" s="26"/>
    </row>
    <row r="1975" spans="7:7" x14ac:dyDescent="0.25">
      <c r="G1975" s="26"/>
    </row>
    <row r="1976" spans="7:7" x14ac:dyDescent="0.25">
      <c r="G1976" s="26"/>
    </row>
    <row r="1977" spans="7:7" x14ac:dyDescent="0.25">
      <c r="G1977" s="26"/>
    </row>
    <row r="1978" spans="7:7" x14ac:dyDescent="0.25">
      <c r="G1978" s="26"/>
    </row>
    <row r="1979" spans="7:7" x14ac:dyDescent="0.25">
      <c r="G1979" s="26"/>
    </row>
    <row r="1980" spans="7:7" x14ac:dyDescent="0.25">
      <c r="G1980" s="26"/>
    </row>
    <row r="1981" spans="7:7" x14ac:dyDescent="0.25">
      <c r="G1981" s="26"/>
    </row>
    <row r="1982" spans="7:7" x14ac:dyDescent="0.25">
      <c r="G1982" s="26"/>
    </row>
    <row r="1983" spans="7:7" x14ac:dyDescent="0.25">
      <c r="G1983" s="26"/>
    </row>
    <row r="1984" spans="7:7" x14ac:dyDescent="0.25">
      <c r="G1984" s="26"/>
    </row>
    <row r="1985" spans="7:7" x14ac:dyDescent="0.25">
      <c r="G1985" s="26"/>
    </row>
    <row r="1986" spans="7:7" x14ac:dyDescent="0.25">
      <c r="G1986" s="26"/>
    </row>
    <row r="1987" spans="7:7" x14ac:dyDescent="0.25">
      <c r="G1987" s="26"/>
    </row>
    <row r="1988" spans="7:7" x14ac:dyDescent="0.25">
      <c r="G1988" s="26"/>
    </row>
    <row r="1989" spans="7:7" x14ac:dyDescent="0.25">
      <c r="G1989" s="26"/>
    </row>
    <row r="1990" spans="7:7" x14ac:dyDescent="0.25">
      <c r="G1990" s="26"/>
    </row>
    <row r="1991" spans="7:7" x14ac:dyDescent="0.25">
      <c r="G1991" s="26"/>
    </row>
    <row r="1992" spans="7:7" x14ac:dyDescent="0.25">
      <c r="G1992" s="26"/>
    </row>
    <row r="1993" spans="7:7" x14ac:dyDescent="0.25">
      <c r="G1993" s="26"/>
    </row>
    <row r="1994" spans="7:7" x14ac:dyDescent="0.25">
      <c r="G1994" s="26"/>
    </row>
    <row r="1995" spans="7:7" x14ac:dyDescent="0.25">
      <c r="G1995" s="26"/>
    </row>
    <row r="1996" spans="7:7" x14ac:dyDescent="0.25">
      <c r="G1996" s="26"/>
    </row>
    <row r="1997" spans="7:7" x14ac:dyDescent="0.25">
      <c r="G1997" s="26"/>
    </row>
    <row r="1998" spans="7:7" x14ac:dyDescent="0.25">
      <c r="G1998" s="26"/>
    </row>
    <row r="1999" spans="7:7" x14ac:dyDescent="0.25">
      <c r="G1999" s="26"/>
    </row>
    <row r="2000" spans="7:7" x14ac:dyDescent="0.25">
      <c r="G2000" s="26"/>
    </row>
    <row r="2001" spans="7:7" x14ac:dyDescent="0.25">
      <c r="G2001" s="26"/>
    </row>
    <row r="2002" spans="7:7" x14ac:dyDescent="0.25">
      <c r="G2002" s="26"/>
    </row>
    <row r="2003" spans="7:7" x14ac:dyDescent="0.25">
      <c r="G2003" s="26"/>
    </row>
    <row r="2004" spans="7:7" x14ac:dyDescent="0.25">
      <c r="G2004" s="26"/>
    </row>
    <row r="2005" spans="7:7" x14ac:dyDescent="0.25">
      <c r="G2005" s="26"/>
    </row>
    <row r="2006" spans="7:7" x14ac:dyDescent="0.25">
      <c r="G2006" s="26"/>
    </row>
    <row r="2007" spans="7:7" x14ac:dyDescent="0.25">
      <c r="G2007" s="26"/>
    </row>
    <row r="2008" spans="7:7" x14ac:dyDescent="0.25">
      <c r="G2008" s="26"/>
    </row>
    <row r="2009" spans="7:7" x14ac:dyDescent="0.25">
      <c r="G2009" s="26"/>
    </row>
    <row r="2010" spans="7:7" x14ac:dyDescent="0.25">
      <c r="G2010" s="26"/>
    </row>
    <row r="2011" spans="7:7" x14ac:dyDescent="0.25">
      <c r="G2011" s="26"/>
    </row>
    <row r="2012" spans="7:7" x14ac:dyDescent="0.25">
      <c r="G2012" s="26"/>
    </row>
    <row r="2013" spans="7:7" x14ac:dyDescent="0.25">
      <c r="G2013" s="26"/>
    </row>
    <row r="2014" spans="7:7" x14ac:dyDescent="0.25">
      <c r="G2014" s="26"/>
    </row>
    <row r="2015" spans="7:7" x14ac:dyDescent="0.25">
      <c r="G2015" s="26"/>
    </row>
    <row r="2016" spans="7:7" x14ac:dyDescent="0.25">
      <c r="G2016" s="26"/>
    </row>
    <row r="2017" spans="7:7" x14ac:dyDescent="0.25">
      <c r="G2017" s="26"/>
    </row>
    <row r="2018" spans="7:7" x14ac:dyDescent="0.25">
      <c r="G2018" s="26"/>
    </row>
    <row r="2019" spans="7:7" x14ac:dyDescent="0.25">
      <c r="G2019" s="26"/>
    </row>
    <row r="2020" spans="7:7" x14ac:dyDescent="0.25">
      <c r="G2020" s="26"/>
    </row>
    <row r="2021" spans="7:7" x14ac:dyDescent="0.25">
      <c r="G2021" s="26"/>
    </row>
    <row r="2022" spans="7:7" x14ac:dyDescent="0.25">
      <c r="G2022" s="26"/>
    </row>
    <row r="2023" spans="7:7" x14ac:dyDescent="0.25">
      <c r="G2023" s="26"/>
    </row>
    <row r="2024" spans="7:7" x14ac:dyDescent="0.25">
      <c r="G2024" s="26"/>
    </row>
    <row r="2025" spans="7:7" x14ac:dyDescent="0.25">
      <c r="G2025" s="26"/>
    </row>
    <row r="2026" spans="7:7" x14ac:dyDescent="0.25">
      <c r="G2026" s="26"/>
    </row>
    <row r="2027" spans="7:7" x14ac:dyDescent="0.25">
      <c r="G2027" s="26"/>
    </row>
    <row r="2028" spans="7:7" x14ac:dyDescent="0.25">
      <c r="G2028" s="26"/>
    </row>
    <row r="2029" spans="7:7" x14ac:dyDescent="0.25">
      <c r="G2029" s="26"/>
    </row>
    <row r="2030" spans="7:7" x14ac:dyDescent="0.25">
      <c r="G2030" s="26"/>
    </row>
    <row r="2031" spans="7:7" x14ac:dyDescent="0.25">
      <c r="G2031" s="26"/>
    </row>
    <row r="2032" spans="7:7" x14ac:dyDescent="0.25">
      <c r="G2032" s="26"/>
    </row>
    <row r="2033" spans="7:7" x14ac:dyDescent="0.25">
      <c r="G2033" s="26"/>
    </row>
    <row r="2034" spans="7:7" x14ac:dyDescent="0.25">
      <c r="G2034" s="26"/>
    </row>
    <row r="2035" spans="7:7" x14ac:dyDescent="0.25">
      <c r="G2035" s="26"/>
    </row>
    <row r="2036" spans="7:7" x14ac:dyDescent="0.25">
      <c r="G2036" s="26"/>
    </row>
    <row r="2037" spans="7:7" x14ac:dyDescent="0.25">
      <c r="G2037" s="26"/>
    </row>
    <row r="2038" spans="7:7" x14ac:dyDescent="0.25">
      <c r="G2038" s="26"/>
    </row>
    <row r="2039" spans="7:7" x14ac:dyDescent="0.25">
      <c r="G2039" s="26"/>
    </row>
    <row r="2040" spans="7:7" x14ac:dyDescent="0.25">
      <c r="G2040" s="26"/>
    </row>
    <row r="2041" spans="7:7" x14ac:dyDescent="0.25">
      <c r="G2041" s="26"/>
    </row>
    <row r="2042" spans="7:7" x14ac:dyDescent="0.25">
      <c r="G2042" s="26"/>
    </row>
    <row r="2043" spans="7:7" x14ac:dyDescent="0.25">
      <c r="G2043" s="26"/>
    </row>
    <row r="2044" spans="7:7" x14ac:dyDescent="0.25">
      <c r="G2044" s="26"/>
    </row>
    <row r="2045" spans="7:7" x14ac:dyDescent="0.25">
      <c r="G2045" s="26"/>
    </row>
    <row r="2046" spans="7:7" x14ac:dyDescent="0.25">
      <c r="G2046" s="26"/>
    </row>
    <row r="2047" spans="7:7" x14ac:dyDescent="0.25">
      <c r="G2047" s="26"/>
    </row>
    <row r="2048" spans="7:7" x14ac:dyDescent="0.25">
      <c r="G2048" s="26"/>
    </row>
    <row r="2049" spans="7:7" x14ac:dyDescent="0.25">
      <c r="G2049" s="26"/>
    </row>
    <row r="2050" spans="7:7" x14ac:dyDescent="0.25">
      <c r="G2050" s="26"/>
    </row>
    <row r="2051" spans="7:7" x14ac:dyDescent="0.25">
      <c r="G2051" s="26"/>
    </row>
    <row r="2052" spans="7:7" x14ac:dyDescent="0.25">
      <c r="G2052" s="26"/>
    </row>
    <row r="2053" spans="7:7" x14ac:dyDescent="0.25">
      <c r="G2053" s="26"/>
    </row>
    <row r="2054" spans="7:7" x14ac:dyDescent="0.25">
      <c r="G2054" s="26"/>
    </row>
    <row r="2055" spans="7:7" x14ac:dyDescent="0.25">
      <c r="G2055" s="26"/>
    </row>
    <row r="2056" spans="7:7" x14ac:dyDescent="0.25">
      <c r="G2056" s="26"/>
    </row>
    <row r="2057" spans="7:7" x14ac:dyDescent="0.25">
      <c r="G2057" s="26"/>
    </row>
    <row r="2058" spans="7:7" x14ac:dyDescent="0.25">
      <c r="G2058" s="26"/>
    </row>
    <row r="2059" spans="7:7" x14ac:dyDescent="0.25">
      <c r="G2059" s="26"/>
    </row>
    <row r="2060" spans="7:7" x14ac:dyDescent="0.25">
      <c r="G2060" s="26"/>
    </row>
    <row r="2061" spans="7:7" x14ac:dyDescent="0.25">
      <c r="G2061" s="26"/>
    </row>
    <row r="2062" spans="7:7" x14ac:dyDescent="0.25">
      <c r="G2062" s="26"/>
    </row>
    <row r="2063" spans="7:7" x14ac:dyDescent="0.25">
      <c r="G2063" s="26"/>
    </row>
    <row r="2064" spans="7:7" x14ac:dyDescent="0.25">
      <c r="G2064" s="26"/>
    </row>
    <row r="2065" spans="7:7" x14ac:dyDescent="0.25">
      <c r="G2065" s="26"/>
    </row>
    <row r="2066" spans="7:7" x14ac:dyDescent="0.25">
      <c r="G2066" s="26"/>
    </row>
    <row r="2067" spans="7:7" x14ac:dyDescent="0.25">
      <c r="G2067" s="26"/>
    </row>
    <row r="2068" spans="7:7" x14ac:dyDescent="0.25">
      <c r="G2068" s="26"/>
    </row>
    <row r="2069" spans="7:7" x14ac:dyDescent="0.25">
      <c r="G2069" s="26"/>
    </row>
    <row r="2070" spans="7:7" x14ac:dyDescent="0.25">
      <c r="G2070" s="26"/>
    </row>
    <row r="2071" spans="7:7" x14ac:dyDescent="0.25">
      <c r="G2071" s="26"/>
    </row>
    <row r="2072" spans="7:7" x14ac:dyDescent="0.25">
      <c r="G2072" s="26"/>
    </row>
    <row r="2073" spans="7:7" x14ac:dyDescent="0.25">
      <c r="G2073" s="26"/>
    </row>
    <row r="2074" spans="7:7" x14ac:dyDescent="0.25">
      <c r="G2074" s="26"/>
    </row>
    <row r="2075" spans="7:7" x14ac:dyDescent="0.25">
      <c r="G2075" s="26"/>
    </row>
    <row r="2076" spans="7:7" x14ac:dyDescent="0.25">
      <c r="G2076" s="26"/>
    </row>
    <row r="2077" spans="7:7" x14ac:dyDescent="0.25">
      <c r="G2077" s="26"/>
    </row>
    <row r="2078" spans="7:7" x14ac:dyDescent="0.25">
      <c r="G2078" s="26"/>
    </row>
    <row r="2079" spans="7:7" x14ac:dyDescent="0.25">
      <c r="G2079" s="26"/>
    </row>
    <row r="2080" spans="7:7" x14ac:dyDescent="0.25">
      <c r="G2080" s="26"/>
    </row>
    <row r="2081" spans="7:7" x14ac:dyDescent="0.25">
      <c r="G2081" s="26"/>
    </row>
    <row r="2082" spans="7:7" x14ac:dyDescent="0.25">
      <c r="G2082" s="26"/>
    </row>
    <row r="2083" spans="7:7" x14ac:dyDescent="0.25">
      <c r="G2083" s="26"/>
    </row>
    <row r="2084" spans="7:7" x14ac:dyDescent="0.25">
      <c r="G2084" s="26"/>
    </row>
    <row r="2085" spans="7:7" x14ac:dyDescent="0.25">
      <c r="G2085" s="26"/>
    </row>
    <row r="2086" spans="7:7" x14ac:dyDescent="0.25">
      <c r="G2086" s="26"/>
    </row>
    <row r="2087" spans="7:7" x14ac:dyDescent="0.25">
      <c r="G2087" s="26"/>
    </row>
    <row r="2088" spans="7:7" x14ac:dyDescent="0.25">
      <c r="G2088" s="26"/>
    </row>
    <row r="2089" spans="7:7" x14ac:dyDescent="0.25">
      <c r="G2089" s="26"/>
    </row>
    <row r="2090" spans="7:7" x14ac:dyDescent="0.25">
      <c r="G2090" s="26"/>
    </row>
    <row r="2091" spans="7:7" x14ac:dyDescent="0.25">
      <c r="G2091" s="26"/>
    </row>
    <row r="2092" spans="7:7" x14ac:dyDescent="0.25">
      <c r="G2092" s="26"/>
    </row>
    <row r="2093" spans="7:7" x14ac:dyDescent="0.25">
      <c r="G2093" s="26"/>
    </row>
    <row r="2094" spans="7:7" x14ac:dyDescent="0.25">
      <c r="G2094" s="26"/>
    </row>
    <row r="2095" spans="7:7" x14ac:dyDescent="0.25">
      <c r="G2095" s="26"/>
    </row>
    <row r="2096" spans="7:7" x14ac:dyDescent="0.25">
      <c r="G2096" s="26"/>
    </row>
    <row r="2097" spans="7:7" x14ac:dyDescent="0.25">
      <c r="G2097" s="26"/>
    </row>
    <row r="2098" spans="7:7" x14ac:dyDescent="0.25">
      <c r="G2098" s="26"/>
    </row>
    <row r="2099" spans="7:7" x14ac:dyDescent="0.25">
      <c r="G2099" s="26"/>
    </row>
    <row r="2100" spans="7:7" x14ac:dyDescent="0.25">
      <c r="G2100" s="26"/>
    </row>
    <row r="2101" spans="7:7" x14ac:dyDescent="0.25">
      <c r="G2101" s="26"/>
    </row>
    <row r="2102" spans="7:7" x14ac:dyDescent="0.25">
      <c r="G2102" s="26"/>
    </row>
    <row r="2103" spans="7:7" x14ac:dyDescent="0.25">
      <c r="G2103" s="26"/>
    </row>
    <row r="2104" spans="7:7" x14ac:dyDescent="0.25">
      <c r="G2104" s="26"/>
    </row>
    <row r="2105" spans="7:7" x14ac:dyDescent="0.25">
      <c r="G2105" s="26"/>
    </row>
    <row r="2106" spans="7:7" x14ac:dyDescent="0.25">
      <c r="G2106" s="26"/>
    </row>
    <row r="2107" spans="7:7" x14ac:dyDescent="0.25">
      <c r="G2107" s="26"/>
    </row>
    <row r="2108" spans="7:7" x14ac:dyDescent="0.25">
      <c r="G2108" s="26"/>
    </row>
    <row r="2109" spans="7:7" x14ac:dyDescent="0.25">
      <c r="G2109" s="26"/>
    </row>
    <row r="2110" spans="7:7" x14ac:dyDescent="0.25">
      <c r="G2110" s="26"/>
    </row>
    <row r="2111" spans="7:7" x14ac:dyDescent="0.25">
      <c r="G2111" s="26"/>
    </row>
    <row r="2112" spans="7:7" x14ac:dyDescent="0.25">
      <c r="G2112" s="26"/>
    </row>
    <row r="2113" spans="7:7" x14ac:dyDescent="0.25">
      <c r="G2113" s="26"/>
    </row>
    <row r="2114" spans="7:7" x14ac:dyDescent="0.25">
      <c r="G2114" s="26"/>
    </row>
    <row r="2115" spans="7:7" x14ac:dyDescent="0.25">
      <c r="G2115" s="26"/>
    </row>
    <row r="2116" spans="7:7" x14ac:dyDescent="0.25">
      <c r="G2116" s="26"/>
    </row>
    <row r="2117" spans="7:7" x14ac:dyDescent="0.25">
      <c r="G2117" s="26"/>
    </row>
    <row r="2118" spans="7:7" x14ac:dyDescent="0.25">
      <c r="G2118" s="26"/>
    </row>
    <row r="2119" spans="7:7" x14ac:dyDescent="0.25">
      <c r="G2119" s="26"/>
    </row>
    <row r="2120" spans="7:7" x14ac:dyDescent="0.25">
      <c r="G2120" s="26"/>
    </row>
    <row r="2121" spans="7:7" x14ac:dyDescent="0.25">
      <c r="G2121" s="26"/>
    </row>
    <row r="2122" spans="7:7" x14ac:dyDescent="0.25">
      <c r="G2122" s="26"/>
    </row>
    <row r="2123" spans="7:7" x14ac:dyDescent="0.25">
      <c r="G2123" s="26"/>
    </row>
    <row r="2124" spans="7:7" x14ac:dyDescent="0.25">
      <c r="G2124" s="26"/>
    </row>
    <row r="2125" spans="7:7" x14ac:dyDescent="0.25">
      <c r="G2125" s="26"/>
    </row>
    <row r="2126" spans="7:7" x14ac:dyDescent="0.25">
      <c r="G2126" s="26"/>
    </row>
    <row r="2127" spans="7:7" x14ac:dyDescent="0.25">
      <c r="G2127" s="26"/>
    </row>
    <row r="2128" spans="7:7" x14ac:dyDescent="0.25">
      <c r="G2128" s="26"/>
    </row>
    <row r="2129" spans="7:7" x14ac:dyDescent="0.25">
      <c r="G2129" s="26"/>
    </row>
    <row r="2130" spans="7:7" x14ac:dyDescent="0.25">
      <c r="G2130" s="26"/>
    </row>
    <row r="2131" spans="7:7" x14ac:dyDescent="0.25">
      <c r="G2131" s="26"/>
    </row>
    <row r="2132" spans="7:7" x14ac:dyDescent="0.25">
      <c r="G2132" s="26"/>
    </row>
    <row r="2133" spans="7:7" x14ac:dyDescent="0.25">
      <c r="G2133" s="26"/>
    </row>
    <row r="2134" spans="7:7" x14ac:dyDescent="0.25">
      <c r="G2134" s="26"/>
    </row>
    <row r="2135" spans="7:7" x14ac:dyDescent="0.25">
      <c r="G2135" s="26"/>
    </row>
    <row r="2136" spans="7:7" x14ac:dyDescent="0.25">
      <c r="G2136" s="26"/>
    </row>
    <row r="2137" spans="7:7" x14ac:dyDescent="0.25">
      <c r="G2137" s="26"/>
    </row>
    <row r="2138" spans="7:7" x14ac:dyDescent="0.25">
      <c r="G2138" s="26"/>
    </row>
    <row r="2139" spans="7:7" x14ac:dyDescent="0.25">
      <c r="G2139" s="26"/>
    </row>
    <row r="2140" spans="7:7" x14ac:dyDescent="0.25">
      <c r="G2140" s="26"/>
    </row>
    <row r="2141" spans="7:7" x14ac:dyDescent="0.25">
      <c r="G2141" s="26"/>
    </row>
    <row r="2142" spans="7:7" x14ac:dyDescent="0.25">
      <c r="G2142" s="26"/>
    </row>
    <row r="2143" spans="7:7" x14ac:dyDescent="0.25">
      <c r="G2143" s="26"/>
    </row>
    <row r="2144" spans="7:7" x14ac:dyDescent="0.25">
      <c r="G2144" s="26"/>
    </row>
    <row r="2145" spans="7:7" x14ac:dyDescent="0.25">
      <c r="G2145" s="26"/>
    </row>
    <row r="2146" spans="7:7" x14ac:dyDescent="0.25">
      <c r="G2146" s="26"/>
    </row>
    <row r="2147" spans="7:7" x14ac:dyDescent="0.25">
      <c r="G2147" s="26"/>
    </row>
    <row r="2148" spans="7:7" x14ac:dyDescent="0.25">
      <c r="G2148" s="26"/>
    </row>
    <row r="2149" spans="7:7" x14ac:dyDescent="0.25">
      <c r="G2149" s="26"/>
    </row>
    <row r="2150" spans="7:7" x14ac:dyDescent="0.25">
      <c r="G2150" s="26"/>
    </row>
    <row r="2151" spans="7:7" x14ac:dyDescent="0.25">
      <c r="G2151" s="26"/>
    </row>
    <row r="2152" spans="7:7" x14ac:dyDescent="0.25">
      <c r="G2152" s="26"/>
    </row>
    <row r="2153" spans="7:7" x14ac:dyDescent="0.25">
      <c r="G2153" s="26"/>
    </row>
    <row r="2154" spans="7:7" x14ac:dyDescent="0.25">
      <c r="G2154" s="26"/>
    </row>
    <row r="2155" spans="7:7" x14ac:dyDescent="0.25">
      <c r="G2155" s="26"/>
    </row>
    <row r="2156" spans="7:7" x14ac:dyDescent="0.25">
      <c r="G2156" s="26"/>
    </row>
    <row r="2157" spans="7:7" x14ac:dyDescent="0.25">
      <c r="G2157" s="26"/>
    </row>
    <row r="2158" spans="7:7" x14ac:dyDescent="0.25">
      <c r="G2158" s="26"/>
    </row>
    <row r="2159" spans="7:7" x14ac:dyDescent="0.25">
      <c r="G2159" s="26"/>
    </row>
    <row r="2160" spans="7:7" x14ac:dyDescent="0.25">
      <c r="G2160" s="26"/>
    </row>
    <row r="2161" spans="7:7" x14ac:dyDescent="0.25">
      <c r="G2161" s="26"/>
    </row>
    <row r="2162" spans="7:7" x14ac:dyDescent="0.25">
      <c r="G2162" s="26"/>
    </row>
    <row r="2163" spans="7:7" x14ac:dyDescent="0.25">
      <c r="G2163" s="26"/>
    </row>
    <row r="2164" spans="7:7" x14ac:dyDescent="0.25">
      <c r="G2164" s="26"/>
    </row>
    <row r="2165" spans="7:7" x14ac:dyDescent="0.25">
      <c r="G2165" s="26"/>
    </row>
    <row r="2166" spans="7:7" x14ac:dyDescent="0.25">
      <c r="G2166" s="26"/>
    </row>
    <row r="2167" spans="7:7" x14ac:dyDescent="0.25">
      <c r="G2167" s="26"/>
    </row>
    <row r="2168" spans="7:7" x14ac:dyDescent="0.25">
      <c r="G2168" s="26"/>
    </row>
    <row r="2169" spans="7:7" x14ac:dyDescent="0.25">
      <c r="G2169" s="26"/>
    </row>
    <row r="2170" spans="7:7" x14ac:dyDescent="0.25">
      <c r="G2170" s="26"/>
    </row>
    <row r="2171" spans="7:7" x14ac:dyDescent="0.25">
      <c r="G2171" s="26"/>
    </row>
    <row r="2172" spans="7:7" x14ac:dyDescent="0.25">
      <c r="G2172" s="26"/>
    </row>
    <row r="2173" spans="7:7" x14ac:dyDescent="0.25">
      <c r="G2173" s="26"/>
    </row>
    <row r="2174" spans="7:7" x14ac:dyDescent="0.25">
      <c r="G2174" s="26"/>
    </row>
    <row r="2175" spans="7:7" x14ac:dyDescent="0.25">
      <c r="G2175" s="26"/>
    </row>
    <row r="2176" spans="7:7" x14ac:dyDescent="0.25">
      <c r="G2176" s="26"/>
    </row>
    <row r="2177" spans="7:7" x14ac:dyDescent="0.25">
      <c r="G2177" s="26"/>
    </row>
    <row r="2178" spans="7:7" x14ac:dyDescent="0.25">
      <c r="G2178" s="26"/>
    </row>
    <row r="2179" spans="7:7" x14ac:dyDescent="0.25">
      <c r="G2179" s="26"/>
    </row>
    <row r="2180" spans="7:7" x14ac:dyDescent="0.25">
      <c r="G2180" s="26"/>
    </row>
    <row r="2181" spans="7:7" x14ac:dyDescent="0.25">
      <c r="G2181" s="26"/>
    </row>
    <row r="2182" spans="7:7" x14ac:dyDescent="0.25">
      <c r="G2182" s="26"/>
    </row>
    <row r="2183" spans="7:7" x14ac:dyDescent="0.25">
      <c r="G2183" s="26"/>
    </row>
    <row r="2184" spans="7:7" x14ac:dyDescent="0.25">
      <c r="G2184" s="26"/>
    </row>
    <row r="2185" spans="7:7" x14ac:dyDescent="0.25">
      <c r="G2185" s="26"/>
    </row>
    <row r="2186" spans="7:7" x14ac:dyDescent="0.25">
      <c r="G2186" s="26"/>
    </row>
    <row r="2187" spans="7:7" x14ac:dyDescent="0.25">
      <c r="G2187" s="26"/>
    </row>
    <row r="2188" spans="7:7" x14ac:dyDescent="0.25">
      <c r="G2188" s="26"/>
    </row>
    <row r="2189" spans="7:7" x14ac:dyDescent="0.25">
      <c r="G2189" s="26"/>
    </row>
    <row r="2190" spans="7:7" x14ac:dyDescent="0.25">
      <c r="G2190" s="26"/>
    </row>
    <row r="2191" spans="7:7" x14ac:dyDescent="0.25">
      <c r="G2191" s="26"/>
    </row>
    <row r="2192" spans="7:7" x14ac:dyDescent="0.25">
      <c r="G2192" s="26"/>
    </row>
    <row r="2193" spans="7:7" x14ac:dyDescent="0.25">
      <c r="G2193" s="26"/>
    </row>
    <row r="2194" spans="7:7" x14ac:dyDescent="0.25">
      <c r="G2194" s="26"/>
    </row>
    <row r="2195" spans="7:7" x14ac:dyDescent="0.25">
      <c r="G2195" s="26"/>
    </row>
    <row r="2196" spans="7:7" x14ac:dyDescent="0.25">
      <c r="G2196" s="26"/>
    </row>
    <row r="2197" spans="7:7" x14ac:dyDescent="0.25">
      <c r="G2197" s="26"/>
    </row>
    <row r="2198" spans="7:7" x14ac:dyDescent="0.25">
      <c r="G2198" s="26"/>
    </row>
    <row r="2199" spans="7:7" x14ac:dyDescent="0.25">
      <c r="G2199" s="26"/>
    </row>
    <row r="2200" spans="7:7" x14ac:dyDescent="0.25">
      <c r="G2200" s="26"/>
    </row>
    <row r="2201" spans="7:7" x14ac:dyDescent="0.25">
      <c r="G2201" s="26"/>
    </row>
    <row r="2202" spans="7:7" x14ac:dyDescent="0.25">
      <c r="G2202" s="26"/>
    </row>
    <row r="2203" spans="7:7" x14ac:dyDescent="0.25">
      <c r="G2203" s="26"/>
    </row>
    <row r="2204" spans="7:7" x14ac:dyDescent="0.25">
      <c r="G2204" s="26"/>
    </row>
    <row r="2205" spans="7:7" x14ac:dyDescent="0.25">
      <c r="G2205" s="26"/>
    </row>
    <row r="2206" spans="7:7" x14ac:dyDescent="0.25">
      <c r="G2206" s="26"/>
    </row>
    <row r="2207" spans="7:7" x14ac:dyDescent="0.25">
      <c r="G2207" s="26"/>
    </row>
    <row r="2208" spans="7:7" x14ac:dyDescent="0.25">
      <c r="G2208" s="26"/>
    </row>
    <row r="2209" spans="7:7" x14ac:dyDescent="0.25">
      <c r="G2209" s="26"/>
    </row>
    <row r="2210" spans="7:7" x14ac:dyDescent="0.25">
      <c r="G2210" s="26"/>
    </row>
    <row r="2211" spans="7:7" x14ac:dyDescent="0.25">
      <c r="G2211" s="26"/>
    </row>
    <row r="2212" spans="7:7" x14ac:dyDescent="0.25">
      <c r="G2212" s="26"/>
    </row>
    <row r="2213" spans="7:7" x14ac:dyDescent="0.25">
      <c r="G2213" s="26"/>
    </row>
    <row r="2214" spans="7:7" x14ac:dyDescent="0.25">
      <c r="G2214" s="26"/>
    </row>
    <row r="2215" spans="7:7" x14ac:dyDescent="0.25">
      <c r="G2215" s="26"/>
    </row>
    <row r="2216" spans="7:7" x14ac:dyDescent="0.25">
      <c r="G2216" s="26"/>
    </row>
    <row r="2217" spans="7:7" x14ac:dyDescent="0.25">
      <c r="G2217" s="26"/>
    </row>
    <row r="2218" spans="7:7" x14ac:dyDescent="0.25">
      <c r="G2218" s="26"/>
    </row>
    <row r="2219" spans="7:7" x14ac:dyDescent="0.25">
      <c r="G2219" s="26"/>
    </row>
    <row r="2220" spans="7:7" x14ac:dyDescent="0.25">
      <c r="G2220" s="26"/>
    </row>
    <row r="2221" spans="7:7" x14ac:dyDescent="0.25">
      <c r="G2221" s="26"/>
    </row>
    <row r="2222" spans="7:7" x14ac:dyDescent="0.25">
      <c r="G2222" s="26"/>
    </row>
    <row r="2223" spans="7:7" x14ac:dyDescent="0.25">
      <c r="G2223" s="26"/>
    </row>
    <row r="2224" spans="7:7" x14ac:dyDescent="0.25">
      <c r="G2224" s="26"/>
    </row>
    <row r="2225" spans="7:7" x14ac:dyDescent="0.25">
      <c r="G2225" s="26"/>
    </row>
    <row r="2226" spans="7:7" x14ac:dyDescent="0.25">
      <c r="G2226" s="26"/>
    </row>
    <row r="2227" spans="7:7" x14ac:dyDescent="0.25">
      <c r="G2227" s="26"/>
    </row>
    <row r="2228" spans="7:7" x14ac:dyDescent="0.25">
      <c r="G2228" s="26"/>
    </row>
    <row r="2229" spans="7:7" x14ac:dyDescent="0.25">
      <c r="G2229" s="26"/>
    </row>
    <row r="2230" spans="7:7" x14ac:dyDescent="0.25">
      <c r="G2230" s="26"/>
    </row>
    <row r="2231" spans="7:7" x14ac:dyDescent="0.25">
      <c r="G2231" s="26"/>
    </row>
    <row r="2232" spans="7:7" x14ac:dyDescent="0.25">
      <c r="G2232" s="26"/>
    </row>
    <row r="2233" spans="7:7" x14ac:dyDescent="0.25">
      <c r="G2233" s="26"/>
    </row>
    <row r="2234" spans="7:7" x14ac:dyDescent="0.25">
      <c r="G2234" s="26"/>
    </row>
    <row r="2235" spans="7:7" x14ac:dyDescent="0.25">
      <c r="G2235" s="26"/>
    </row>
    <row r="2236" spans="7:7" x14ac:dyDescent="0.25">
      <c r="G2236" s="26"/>
    </row>
    <row r="2237" spans="7:7" x14ac:dyDescent="0.25">
      <c r="G2237" s="26"/>
    </row>
    <row r="2238" spans="7:7" x14ac:dyDescent="0.25">
      <c r="G2238" s="26"/>
    </row>
    <row r="2239" spans="7:7" x14ac:dyDescent="0.25">
      <c r="G2239" s="26"/>
    </row>
    <row r="2240" spans="7:7" x14ac:dyDescent="0.25">
      <c r="G2240" s="26"/>
    </row>
    <row r="2241" spans="7:7" x14ac:dyDescent="0.25">
      <c r="G2241" s="26"/>
    </row>
    <row r="2242" spans="7:7" x14ac:dyDescent="0.25">
      <c r="G2242" s="26"/>
    </row>
    <row r="2243" spans="7:7" x14ac:dyDescent="0.25">
      <c r="G2243" s="26"/>
    </row>
    <row r="2244" spans="7:7" x14ac:dyDescent="0.25">
      <c r="G2244" s="26"/>
    </row>
    <row r="2245" spans="7:7" x14ac:dyDescent="0.25">
      <c r="G2245" s="26"/>
    </row>
    <row r="2246" spans="7:7" x14ac:dyDescent="0.25">
      <c r="G2246" s="26"/>
    </row>
    <row r="2247" spans="7:7" x14ac:dyDescent="0.25">
      <c r="G2247" s="26"/>
    </row>
    <row r="2248" spans="7:7" x14ac:dyDescent="0.25">
      <c r="G2248" s="26"/>
    </row>
    <row r="2249" spans="7:7" x14ac:dyDescent="0.25">
      <c r="G2249" s="26"/>
    </row>
    <row r="2250" spans="7:7" x14ac:dyDescent="0.25">
      <c r="G2250" s="26"/>
    </row>
    <row r="2251" spans="7:7" x14ac:dyDescent="0.25">
      <c r="G2251" s="26"/>
    </row>
    <row r="2252" spans="7:7" x14ac:dyDescent="0.25">
      <c r="G2252" s="26"/>
    </row>
    <row r="2253" spans="7:7" x14ac:dyDescent="0.25">
      <c r="G2253" s="26"/>
    </row>
    <row r="2254" spans="7:7" x14ac:dyDescent="0.25">
      <c r="G2254" s="26"/>
    </row>
    <row r="2255" spans="7:7" x14ac:dyDescent="0.25">
      <c r="G2255" s="26"/>
    </row>
    <row r="2256" spans="7:7" x14ac:dyDescent="0.25">
      <c r="G2256" s="26"/>
    </row>
    <row r="2257" spans="7:7" x14ac:dyDescent="0.25">
      <c r="G2257" s="26"/>
    </row>
    <row r="2258" spans="7:7" x14ac:dyDescent="0.25">
      <c r="G2258" s="26"/>
    </row>
    <row r="2259" spans="7:7" x14ac:dyDescent="0.25">
      <c r="G2259" s="26"/>
    </row>
    <row r="2260" spans="7:7" x14ac:dyDescent="0.25">
      <c r="G2260" s="26"/>
    </row>
    <row r="2261" spans="7:7" x14ac:dyDescent="0.25">
      <c r="G2261" s="26"/>
    </row>
    <row r="2262" spans="7:7" x14ac:dyDescent="0.25">
      <c r="G2262" s="26"/>
    </row>
    <row r="2263" spans="7:7" x14ac:dyDescent="0.25">
      <c r="G2263" s="26"/>
    </row>
    <row r="2264" spans="7:7" x14ac:dyDescent="0.25">
      <c r="G2264" s="26"/>
    </row>
    <row r="2265" spans="7:7" x14ac:dyDescent="0.25">
      <c r="G2265" s="26"/>
    </row>
    <row r="2266" spans="7:7" x14ac:dyDescent="0.25">
      <c r="G2266" s="26"/>
    </row>
    <row r="2267" spans="7:7" x14ac:dyDescent="0.25">
      <c r="G2267" s="26"/>
    </row>
    <row r="2268" spans="7:7" x14ac:dyDescent="0.25">
      <c r="G2268" s="26"/>
    </row>
    <row r="2269" spans="7:7" x14ac:dyDescent="0.25">
      <c r="G2269" s="26"/>
    </row>
    <row r="2270" spans="7:7" x14ac:dyDescent="0.25">
      <c r="G2270" s="26"/>
    </row>
    <row r="2271" spans="7:7" x14ac:dyDescent="0.25">
      <c r="G2271" s="26"/>
    </row>
    <row r="2272" spans="7:7" x14ac:dyDescent="0.25">
      <c r="G2272" s="26"/>
    </row>
    <row r="2273" spans="7:7" x14ac:dyDescent="0.25">
      <c r="G2273" s="26"/>
    </row>
    <row r="2274" spans="7:7" x14ac:dyDescent="0.25">
      <c r="G2274" s="26"/>
    </row>
    <row r="2275" spans="7:7" x14ac:dyDescent="0.25">
      <c r="G2275" s="26"/>
    </row>
    <row r="2276" spans="7:7" x14ac:dyDescent="0.25">
      <c r="G2276" s="26"/>
    </row>
    <row r="2277" spans="7:7" x14ac:dyDescent="0.25">
      <c r="G2277" s="26"/>
    </row>
    <row r="2278" spans="7:7" x14ac:dyDescent="0.25">
      <c r="G2278" s="26"/>
    </row>
    <row r="2279" spans="7:7" x14ac:dyDescent="0.25">
      <c r="G2279" s="26"/>
    </row>
    <row r="2280" spans="7:7" x14ac:dyDescent="0.25">
      <c r="G2280" s="26"/>
    </row>
    <row r="2281" spans="7:7" x14ac:dyDescent="0.25">
      <c r="G2281" s="26"/>
    </row>
    <row r="2282" spans="7:7" x14ac:dyDescent="0.25">
      <c r="G2282" s="26"/>
    </row>
    <row r="2283" spans="7:7" x14ac:dyDescent="0.25">
      <c r="G2283" s="26"/>
    </row>
    <row r="2284" spans="7:7" x14ac:dyDescent="0.25">
      <c r="G2284" s="26"/>
    </row>
    <row r="2285" spans="7:7" x14ac:dyDescent="0.25">
      <c r="G2285" s="26"/>
    </row>
    <row r="2286" spans="7:7" x14ac:dyDescent="0.25">
      <c r="G2286" s="26"/>
    </row>
    <row r="2287" spans="7:7" x14ac:dyDescent="0.25">
      <c r="G2287" s="26"/>
    </row>
    <row r="2288" spans="7:7" x14ac:dyDescent="0.25">
      <c r="G2288" s="26"/>
    </row>
    <row r="2289" spans="7:7" x14ac:dyDescent="0.25">
      <c r="G2289" s="26"/>
    </row>
    <row r="2290" spans="7:7" x14ac:dyDescent="0.25">
      <c r="G2290" s="26"/>
    </row>
    <row r="2291" spans="7:7" x14ac:dyDescent="0.25">
      <c r="G2291" s="26"/>
    </row>
    <row r="2292" spans="7:7" x14ac:dyDescent="0.25">
      <c r="G2292" s="26"/>
    </row>
    <row r="2293" spans="7:7" x14ac:dyDescent="0.25">
      <c r="G2293" s="26"/>
    </row>
    <row r="2294" spans="7:7" x14ac:dyDescent="0.25">
      <c r="G2294" s="26"/>
    </row>
    <row r="2295" spans="7:7" x14ac:dyDescent="0.25">
      <c r="G2295" s="26"/>
    </row>
    <row r="2296" spans="7:7" x14ac:dyDescent="0.25">
      <c r="G2296" s="26"/>
    </row>
    <row r="2297" spans="7:7" x14ac:dyDescent="0.25">
      <c r="G2297" s="26"/>
    </row>
    <row r="2298" spans="7:7" x14ac:dyDescent="0.25">
      <c r="G2298" s="26"/>
    </row>
    <row r="2299" spans="7:7" x14ac:dyDescent="0.25">
      <c r="G2299" s="26"/>
    </row>
    <row r="2300" spans="7:7" x14ac:dyDescent="0.25">
      <c r="G2300" s="26"/>
    </row>
    <row r="2301" spans="7:7" x14ac:dyDescent="0.25">
      <c r="G2301" s="26"/>
    </row>
    <row r="2302" spans="7:7" x14ac:dyDescent="0.25">
      <c r="G2302" s="26"/>
    </row>
    <row r="2303" spans="7:7" x14ac:dyDescent="0.25">
      <c r="G2303" s="26"/>
    </row>
    <row r="2304" spans="7:7" x14ac:dyDescent="0.25">
      <c r="G2304" s="26"/>
    </row>
    <row r="2305" spans="7:7" x14ac:dyDescent="0.25">
      <c r="G2305" s="26"/>
    </row>
    <row r="2306" spans="7:7" x14ac:dyDescent="0.25">
      <c r="G2306" s="26"/>
    </row>
    <row r="2307" spans="7:7" x14ac:dyDescent="0.25">
      <c r="G2307" s="26"/>
    </row>
    <row r="2308" spans="7:7" x14ac:dyDescent="0.25">
      <c r="G2308" s="26"/>
    </row>
    <row r="2309" spans="7:7" x14ac:dyDescent="0.25">
      <c r="G2309" s="26"/>
    </row>
    <row r="2310" spans="7:7" x14ac:dyDescent="0.25">
      <c r="G2310" s="26"/>
    </row>
    <row r="2311" spans="7:7" x14ac:dyDescent="0.25">
      <c r="G2311" s="26"/>
    </row>
    <row r="2312" spans="7:7" x14ac:dyDescent="0.25">
      <c r="G2312" s="26"/>
    </row>
    <row r="2313" spans="7:7" x14ac:dyDescent="0.25">
      <c r="G2313" s="26"/>
    </row>
    <row r="2314" spans="7:7" x14ac:dyDescent="0.25">
      <c r="G2314" s="26"/>
    </row>
    <row r="2315" spans="7:7" x14ac:dyDescent="0.25">
      <c r="G2315" s="26"/>
    </row>
    <row r="2316" spans="7:7" x14ac:dyDescent="0.25">
      <c r="G2316" s="26"/>
    </row>
    <row r="2317" spans="7:7" x14ac:dyDescent="0.25">
      <c r="G2317" s="26"/>
    </row>
    <row r="2318" spans="7:7" x14ac:dyDescent="0.25">
      <c r="G2318" s="26"/>
    </row>
    <row r="2319" spans="7:7" x14ac:dyDescent="0.25">
      <c r="G2319" s="26"/>
    </row>
    <row r="2320" spans="7:7" x14ac:dyDescent="0.25">
      <c r="G2320" s="26"/>
    </row>
    <row r="2321" spans="7:7" x14ac:dyDescent="0.25">
      <c r="G2321" s="26"/>
    </row>
    <row r="2322" spans="7:7" x14ac:dyDescent="0.25">
      <c r="G2322" s="26"/>
    </row>
    <row r="2323" spans="7:7" x14ac:dyDescent="0.25">
      <c r="G2323" s="26"/>
    </row>
    <row r="2324" spans="7:7" x14ac:dyDescent="0.25">
      <c r="G2324" s="26"/>
    </row>
    <row r="2325" spans="7:7" x14ac:dyDescent="0.25">
      <c r="G2325" s="26"/>
    </row>
    <row r="2326" spans="7:7" x14ac:dyDescent="0.25">
      <c r="G2326" s="26"/>
    </row>
    <row r="2327" spans="7:7" x14ac:dyDescent="0.25">
      <c r="G2327" s="26"/>
    </row>
    <row r="2328" spans="7:7" x14ac:dyDescent="0.25">
      <c r="G2328" s="26"/>
    </row>
    <row r="2329" spans="7:7" x14ac:dyDescent="0.25">
      <c r="G2329" s="26"/>
    </row>
    <row r="2330" spans="7:7" x14ac:dyDescent="0.25">
      <c r="G2330" s="26"/>
    </row>
    <row r="2331" spans="7:7" x14ac:dyDescent="0.25">
      <c r="G2331" s="26"/>
    </row>
    <row r="2332" spans="7:7" x14ac:dyDescent="0.25">
      <c r="G2332" s="26"/>
    </row>
    <row r="2333" spans="7:7" x14ac:dyDescent="0.25">
      <c r="G2333" s="26"/>
    </row>
    <row r="2334" spans="7:7" x14ac:dyDescent="0.25">
      <c r="G2334" s="26"/>
    </row>
    <row r="2335" spans="7:7" x14ac:dyDescent="0.25">
      <c r="G2335" s="26"/>
    </row>
    <row r="2336" spans="7:7" x14ac:dyDescent="0.25">
      <c r="G2336" s="26"/>
    </row>
    <row r="2337" spans="7:7" x14ac:dyDescent="0.25">
      <c r="G2337" s="26"/>
    </row>
    <row r="2338" spans="7:7" x14ac:dyDescent="0.25">
      <c r="G2338" s="26"/>
    </row>
    <row r="2339" spans="7:7" x14ac:dyDescent="0.25">
      <c r="G2339" s="26"/>
    </row>
    <row r="2340" spans="7:7" x14ac:dyDescent="0.25">
      <c r="G2340" s="26"/>
    </row>
    <row r="2341" spans="7:7" x14ac:dyDescent="0.25">
      <c r="G2341" s="26"/>
    </row>
    <row r="2342" spans="7:7" x14ac:dyDescent="0.25">
      <c r="G2342" s="26"/>
    </row>
    <row r="2343" spans="7:7" x14ac:dyDescent="0.25">
      <c r="G2343" s="26"/>
    </row>
    <row r="2344" spans="7:7" x14ac:dyDescent="0.25">
      <c r="G2344" s="26"/>
    </row>
    <row r="2345" spans="7:7" x14ac:dyDescent="0.25">
      <c r="G2345" s="26"/>
    </row>
    <row r="2346" spans="7:7" x14ac:dyDescent="0.25">
      <c r="G2346" s="26"/>
    </row>
    <row r="2347" spans="7:7" x14ac:dyDescent="0.25">
      <c r="G2347" s="26"/>
    </row>
    <row r="2348" spans="7:7" x14ac:dyDescent="0.25">
      <c r="G2348" s="26"/>
    </row>
    <row r="2349" spans="7:7" x14ac:dyDescent="0.25">
      <c r="G2349" s="26"/>
    </row>
    <row r="2350" spans="7:7" x14ac:dyDescent="0.25">
      <c r="G2350" s="26"/>
    </row>
    <row r="2351" spans="7:7" x14ac:dyDescent="0.25">
      <c r="G2351" s="26"/>
    </row>
    <row r="2352" spans="7:7" x14ac:dyDescent="0.25">
      <c r="G2352" s="26"/>
    </row>
    <row r="2353" spans="7:7" x14ac:dyDescent="0.25">
      <c r="G2353" s="26"/>
    </row>
    <row r="2354" spans="7:7" x14ac:dyDescent="0.25">
      <c r="G2354" s="26"/>
    </row>
    <row r="2355" spans="7:7" x14ac:dyDescent="0.25">
      <c r="G2355" s="26"/>
    </row>
    <row r="2356" spans="7:7" x14ac:dyDescent="0.25">
      <c r="G2356" s="26"/>
    </row>
    <row r="2357" spans="7:7" x14ac:dyDescent="0.25">
      <c r="G2357" s="26"/>
    </row>
    <row r="2358" spans="7:7" x14ac:dyDescent="0.25">
      <c r="G2358" s="26"/>
    </row>
    <row r="2359" spans="7:7" x14ac:dyDescent="0.25">
      <c r="G2359" s="26"/>
    </row>
    <row r="2360" spans="7:7" x14ac:dyDescent="0.25">
      <c r="G2360" s="26"/>
    </row>
    <row r="2361" spans="7:7" x14ac:dyDescent="0.25">
      <c r="G2361" s="26"/>
    </row>
    <row r="2362" spans="7:7" x14ac:dyDescent="0.25">
      <c r="G2362" s="26"/>
    </row>
    <row r="2363" spans="7:7" x14ac:dyDescent="0.25">
      <c r="G2363" s="26"/>
    </row>
    <row r="2364" spans="7:7" x14ac:dyDescent="0.25">
      <c r="G2364" s="26"/>
    </row>
    <row r="2365" spans="7:7" x14ac:dyDescent="0.25">
      <c r="G2365" s="26"/>
    </row>
    <row r="2366" spans="7:7" x14ac:dyDescent="0.25">
      <c r="G2366" s="26"/>
    </row>
    <row r="2367" spans="7:7" x14ac:dyDescent="0.25">
      <c r="G2367" s="26"/>
    </row>
    <row r="2368" spans="7:7" x14ac:dyDescent="0.25">
      <c r="G2368" s="26"/>
    </row>
    <row r="2369" spans="7:7" x14ac:dyDescent="0.25">
      <c r="G2369" s="26"/>
    </row>
    <row r="2370" spans="7:7" x14ac:dyDescent="0.25">
      <c r="G2370" s="26"/>
    </row>
    <row r="2371" spans="7:7" x14ac:dyDescent="0.25">
      <c r="G2371" s="26"/>
    </row>
    <row r="2372" spans="7:7" x14ac:dyDescent="0.25">
      <c r="G2372" s="26"/>
    </row>
    <row r="2373" spans="7:7" x14ac:dyDescent="0.25">
      <c r="G2373" s="26"/>
    </row>
    <row r="2374" spans="7:7" x14ac:dyDescent="0.25">
      <c r="G2374" s="26"/>
    </row>
    <row r="2375" spans="7:7" x14ac:dyDescent="0.25">
      <c r="G2375" s="26"/>
    </row>
    <row r="2376" spans="7:7" x14ac:dyDescent="0.25">
      <c r="G2376" s="26"/>
    </row>
    <row r="2377" spans="7:7" x14ac:dyDescent="0.25">
      <c r="G2377" s="26"/>
    </row>
    <row r="2378" spans="7:7" x14ac:dyDescent="0.25">
      <c r="G2378" s="26"/>
    </row>
    <row r="2379" spans="7:7" x14ac:dyDescent="0.25">
      <c r="G2379" s="26"/>
    </row>
    <row r="2380" spans="7:7" x14ac:dyDescent="0.25">
      <c r="G2380" s="26"/>
    </row>
    <row r="2381" spans="7:7" x14ac:dyDescent="0.25">
      <c r="G2381" s="26"/>
    </row>
    <row r="2382" spans="7:7" x14ac:dyDescent="0.25">
      <c r="G2382" s="26"/>
    </row>
    <row r="2383" spans="7:7" x14ac:dyDescent="0.25">
      <c r="G2383" s="26"/>
    </row>
    <row r="2384" spans="7:7" x14ac:dyDescent="0.25">
      <c r="G2384" s="26"/>
    </row>
    <row r="2385" spans="7:7" x14ac:dyDescent="0.25">
      <c r="G2385" s="26"/>
    </row>
    <row r="2386" spans="7:7" x14ac:dyDescent="0.25">
      <c r="G2386" s="26"/>
    </row>
    <row r="2387" spans="7:7" x14ac:dyDescent="0.25">
      <c r="G2387" s="26"/>
    </row>
    <row r="2388" spans="7:7" x14ac:dyDescent="0.25">
      <c r="G2388" s="26"/>
    </row>
    <row r="2389" spans="7:7" x14ac:dyDescent="0.25">
      <c r="G2389" s="26"/>
    </row>
    <row r="2390" spans="7:7" x14ac:dyDescent="0.25">
      <c r="G2390" s="26"/>
    </row>
    <row r="2391" spans="7:7" x14ac:dyDescent="0.25">
      <c r="G2391" s="26"/>
    </row>
    <row r="2392" spans="7:7" x14ac:dyDescent="0.25">
      <c r="G2392" s="26"/>
    </row>
    <row r="2393" spans="7:7" x14ac:dyDescent="0.25">
      <c r="G2393" s="26"/>
    </row>
    <row r="2394" spans="7:7" x14ac:dyDescent="0.25">
      <c r="G2394" s="26"/>
    </row>
    <row r="2395" spans="7:7" x14ac:dyDescent="0.25">
      <c r="G2395" s="26"/>
    </row>
    <row r="2396" spans="7:7" x14ac:dyDescent="0.25">
      <c r="G2396" s="26"/>
    </row>
    <row r="2397" spans="7:7" x14ac:dyDescent="0.25">
      <c r="G2397" s="26"/>
    </row>
    <row r="2398" spans="7:7" x14ac:dyDescent="0.25">
      <c r="G2398" s="26"/>
    </row>
    <row r="2399" spans="7:7" x14ac:dyDescent="0.25">
      <c r="G2399" s="26"/>
    </row>
    <row r="2400" spans="7:7" x14ac:dyDescent="0.25">
      <c r="G2400" s="26"/>
    </row>
    <row r="2401" spans="7:7" x14ac:dyDescent="0.25">
      <c r="G2401" s="26"/>
    </row>
    <row r="2402" spans="7:7" x14ac:dyDescent="0.25">
      <c r="G2402" s="26"/>
    </row>
    <row r="2403" spans="7:7" x14ac:dyDescent="0.25">
      <c r="G2403" s="26"/>
    </row>
    <row r="2404" spans="7:7" x14ac:dyDescent="0.25">
      <c r="G2404" s="26"/>
    </row>
    <row r="2405" spans="7:7" x14ac:dyDescent="0.25">
      <c r="G2405" s="26"/>
    </row>
    <row r="2406" spans="7:7" x14ac:dyDescent="0.25">
      <c r="G2406" s="26"/>
    </row>
    <row r="2407" spans="7:7" x14ac:dyDescent="0.25">
      <c r="G2407" s="26"/>
    </row>
    <row r="2408" spans="7:7" x14ac:dyDescent="0.25">
      <c r="G2408" s="26"/>
    </row>
    <row r="2409" spans="7:7" x14ac:dyDescent="0.25">
      <c r="G2409" s="26"/>
    </row>
    <row r="2410" spans="7:7" x14ac:dyDescent="0.25">
      <c r="G2410" s="26"/>
    </row>
    <row r="2411" spans="7:7" x14ac:dyDescent="0.25">
      <c r="G2411" s="26"/>
    </row>
    <row r="2412" spans="7:7" x14ac:dyDescent="0.25">
      <c r="G2412" s="26"/>
    </row>
    <row r="2413" spans="7:7" x14ac:dyDescent="0.25">
      <c r="G2413" s="26"/>
    </row>
    <row r="2414" spans="7:7" x14ac:dyDescent="0.25">
      <c r="G2414" s="26"/>
    </row>
    <row r="2415" spans="7:7" x14ac:dyDescent="0.25">
      <c r="G2415" s="26"/>
    </row>
    <row r="2416" spans="7:7" x14ac:dyDescent="0.25">
      <c r="G2416" s="26"/>
    </row>
    <row r="2417" spans="7:7" x14ac:dyDescent="0.25">
      <c r="G2417" s="26"/>
    </row>
    <row r="2418" spans="7:7" x14ac:dyDescent="0.25">
      <c r="G2418" s="26"/>
    </row>
    <row r="2419" spans="7:7" x14ac:dyDescent="0.25">
      <c r="G2419" s="26"/>
    </row>
    <row r="2420" spans="7:7" x14ac:dyDescent="0.25">
      <c r="G2420" s="26"/>
    </row>
    <row r="2421" spans="7:7" x14ac:dyDescent="0.25">
      <c r="G2421" s="26"/>
    </row>
    <row r="2422" spans="7:7" x14ac:dyDescent="0.25">
      <c r="G2422" s="26"/>
    </row>
    <row r="2423" spans="7:7" x14ac:dyDescent="0.25">
      <c r="G2423" s="26"/>
    </row>
    <row r="2424" spans="7:7" x14ac:dyDescent="0.25">
      <c r="G2424" s="26"/>
    </row>
    <row r="2425" spans="7:7" x14ac:dyDescent="0.25">
      <c r="G2425" s="26"/>
    </row>
    <row r="2426" spans="7:7" x14ac:dyDescent="0.25">
      <c r="G2426" s="26"/>
    </row>
    <row r="2427" spans="7:7" x14ac:dyDescent="0.25">
      <c r="G2427" s="26"/>
    </row>
    <row r="2428" spans="7:7" x14ac:dyDescent="0.25">
      <c r="G2428" s="26"/>
    </row>
    <row r="2429" spans="7:7" x14ac:dyDescent="0.25">
      <c r="G2429" s="26"/>
    </row>
    <row r="2430" spans="7:7" x14ac:dyDescent="0.25">
      <c r="G2430" s="26"/>
    </row>
    <row r="2431" spans="7:7" x14ac:dyDescent="0.25">
      <c r="G2431" s="26"/>
    </row>
    <row r="2432" spans="7:7" x14ac:dyDescent="0.25">
      <c r="G2432" s="26"/>
    </row>
    <row r="2433" spans="7:7" x14ac:dyDescent="0.25">
      <c r="G2433" s="26"/>
    </row>
    <row r="2434" spans="7:7" x14ac:dyDescent="0.25">
      <c r="G2434" s="26"/>
    </row>
    <row r="2435" spans="7:7" x14ac:dyDescent="0.25">
      <c r="G2435" s="26"/>
    </row>
    <row r="2436" spans="7:7" x14ac:dyDescent="0.25">
      <c r="G2436" s="26"/>
    </row>
    <row r="2437" spans="7:7" x14ac:dyDescent="0.25">
      <c r="G2437" s="26"/>
    </row>
    <row r="2438" spans="7:7" x14ac:dyDescent="0.25">
      <c r="G2438" s="26"/>
    </row>
    <row r="2439" spans="7:7" x14ac:dyDescent="0.25">
      <c r="G2439" s="26"/>
    </row>
    <row r="2440" spans="7:7" x14ac:dyDescent="0.25">
      <c r="G2440" s="26"/>
    </row>
    <row r="2441" spans="7:7" x14ac:dyDescent="0.25">
      <c r="G2441" s="26"/>
    </row>
    <row r="2442" spans="7:7" x14ac:dyDescent="0.25">
      <c r="G2442" s="26"/>
    </row>
    <row r="2443" spans="7:7" x14ac:dyDescent="0.25">
      <c r="G2443" s="26"/>
    </row>
  </sheetData>
  <sheetProtection insertRows="0" sort="0" autoFilter="0"/>
  <mergeCells count="2">
    <mergeCell ref="A1:P1"/>
    <mergeCell ref="O232:Q232"/>
  </mergeCells>
  <phoneticPr fontId="29" type="noConversion"/>
  <dataValidations count="3">
    <dataValidation type="date" operator="lessThanOrEqual" allowBlank="1" showInputMessage="1" showErrorMessage="1" sqref="A20:B20" xr:uid="{94AB78F5-D69E-4FCC-AD4A-79803DD2D3CD}">
      <formula1>TODAY()</formula1>
    </dataValidation>
    <dataValidation type="list" allowBlank="1" showInputMessage="1" showErrorMessage="1" sqref="E3:E227" xr:uid="{09CB1F1E-A06E-4624-A3FE-294C3D20987C}">
      <formula1>$O$234:$O$288</formula1>
    </dataValidation>
    <dataValidation type="list" allowBlank="1" showInputMessage="1" showErrorMessage="1" sqref="C3:C227" xr:uid="{27150780-975D-428C-948D-503395D3EA47}">
      <formula1>$A$233:$A$279</formula1>
    </dataValidation>
  </dataValidation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PERSONAL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LOPEZ LORENZO GARCIA, RAIMUNDO JESUS</dc:creator>
  <cp:keywords/>
  <dc:description/>
  <cp:lastModifiedBy>Raquel Rodríguez</cp:lastModifiedBy>
  <cp:revision/>
  <dcterms:created xsi:type="dcterms:W3CDTF">2023-01-11T17:12:38Z</dcterms:created>
  <dcterms:modified xsi:type="dcterms:W3CDTF">2025-08-11T07:28:54Z</dcterms:modified>
  <cp:category/>
  <cp:contentStatus/>
</cp:coreProperties>
</file>