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C3F67EFC-15BC-4C3C-B3D0-3C90D3824E8C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D6" i="1" s="1"/>
  <c r="I14" i="1"/>
  <c r="G14" i="1"/>
  <c r="I13" i="1"/>
  <c r="F7" i="1"/>
  <c r="H6" i="1" l="1"/>
  <c r="H3" i="1" s="1"/>
  <c r="D3" i="1"/>
  <c r="D7" i="1"/>
  <c r="D8" i="1" s="1"/>
  <c r="D5" i="1"/>
  <c r="D4" i="1"/>
  <c r="H7" i="1" l="1"/>
  <c r="H8" i="1" s="1"/>
  <c r="H5" i="1"/>
  <c r="H4" i="1"/>
</calcChain>
</file>

<file path=xl/sharedStrings.xml><?xml version="1.0" encoding="utf-8"?>
<sst xmlns="http://schemas.openxmlformats.org/spreadsheetml/2006/main" count="41" uniqueCount="37">
  <si>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</si>
  <si>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</si>
  <si>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</si>
  <si>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</si>
  <si>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</si>
  <si>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</si>
  <si>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</si>
  <si>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</si>
  <si>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</si>
  <si>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</si>
  <si>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</si>
  <si>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</si>
  <si>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</si>
  <si>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</si>
  <si>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</si>
  <si>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</si>
  <si>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</si>
  <si>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</si>
  <si>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</si>
  <si>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</si>
  <si>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</si>
  <si>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</si>
  <si>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</si>
  <si>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</si>
  <si>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</si>
  <si>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</si>
  <si>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</si>
  <si>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</si>
  <si>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</si>
  <si>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Servicio gestionado de soporte y mantenimiento de aplicaciones</t>
  </si>
  <si>
    <t>Importe fijo mensual</t>
  </si>
  <si>
    <t>meses</t>
  </si>
  <si>
    <t>Importe variable</t>
  </si>
  <si>
    <t>jornadas</t>
  </si>
  <si>
    <t>Campos a rellenar por Metro</t>
  </si>
  <si>
    <t>Campos a rellenar por el ofertante</t>
  </si>
  <si>
    <t>Campos calculados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</si>
</sst>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6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" fontId="3" fillId="0" borderId="0" xfId="0" applyNumberFormat="1" applyFont="1"/>
    <xf numFmtId="3" fontId="3" fillId="0" borderId="0" xfId="0" applyNumberFormat="1" applyFont="1"/>
    <xf numFmtId="4" fontId="0" fillId="4" borderId="0" xfId="0" applyNumberFormat="1" applyFill="1"/>
    <xf numFmtId="0" fontId="0" fillId="0" borderId="2" xfId="0" applyBorder="1"/>
    <xf numFmtId="0" fontId="0" fillId="6" borderId="2" xfId="0" applyFill="1" applyBorder="1"/>
    <xf numFmtId="2" fontId="0" fillId="0" borderId="0" xfId="0" applyNumberForma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7"/>
  <sheetViews>
    <sheetView tabSelected="1" workbookViewId="0">
      <selection activeCell="H13" sqref="H13: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32.5546875" style="5" customWidth="1"/>
    <col min="6" max="6" width="17" style="5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1</v>
      </c>
    </row>
    <row r="3" spans="1:9" ht="15" customHeight="1" thickBot="1" x14ac:dyDescent="0.35">
      <c r="A3" s="36" t="s">
        <v>3</v>
      </c>
      <c r="B3" s="37"/>
      <c r="C3" s="38"/>
      <c r="D3" s="9">
        <f>ROUND($D$6/(1+B4+B5),2)</f>
        <v>10355865.34</v>
      </c>
      <c r="E3" s="36" t="s">
        <v>4</v>
      </c>
      <c r="F3" s="37"/>
      <c r="G3" s="38"/>
      <c r="H3" s="9">
        <f>ROUND($H$6/(1+F4+F5),2)</f>
        <v>0</v>
      </c>
    </row>
    <row r="4" spans="1:9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621351.92000000004</v>
      </c>
      <c r="E4" s="14" t="s">
        <v>7</v>
      </c>
      <c r="F4" s="2"/>
      <c r="G4" s="12" t="s">
        <v>6</v>
      </c>
      <c r="H4" s="13">
        <f>ROUND($H$3*F4,2)</f>
        <v>0</v>
      </c>
    </row>
    <row r="5" spans="1:9" ht="15" thickBot="1" x14ac:dyDescent="0.35">
      <c r="A5" s="10" t="s">
        <v>8</v>
      </c>
      <c r="B5" s="11">
        <v>0.09</v>
      </c>
      <c r="C5" s="12" t="s">
        <v>9</v>
      </c>
      <c r="D5" s="13">
        <f>ROUND($D$3*B5,2)</f>
        <v>932027.88</v>
      </c>
      <c r="E5" s="14" t="s">
        <v>10</v>
      </c>
      <c r="F5" s="2"/>
      <c r="G5" s="12" t="s">
        <v>9</v>
      </c>
      <c r="H5" s="13">
        <f>ROUND($H$3*F5,2)</f>
        <v>0</v>
      </c>
    </row>
    <row r="6" spans="1:9" ht="15" thickBot="1" x14ac:dyDescent="0.35">
      <c r="A6" s="39" t="s">
        <v>11</v>
      </c>
      <c r="B6" s="40"/>
      <c r="C6" s="41"/>
      <c r="D6" s="13">
        <f>SUM(G13:G14)</f>
        <v>11909245.140000001</v>
      </c>
      <c r="E6" s="39" t="s">
        <v>12</v>
      </c>
      <c r="F6" s="40"/>
      <c r="G6" s="41"/>
      <c r="H6" s="13">
        <f>SUM(I13:I14)</f>
        <v>0</v>
      </c>
    </row>
    <row r="7" spans="1:9" ht="15" thickBot="1" x14ac:dyDescent="0.35">
      <c r="A7" s="15" t="s">
        <v>13</v>
      </c>
      <c r="B7" s="16">
        <v>0.21</v>
      </c>
      <c r="C7" s="12" t="s">
        <v>14</v>
      </c>
      <c r="D7" s="13">
        <f>ROUND($D$6*B7,2)</f>
        <v>2500941.48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" thickBot="1" x14ac:dyDescent="0.35">
      <c r="A8" s="42" t="s">
        <v>15</v>
      </c>
      <c r="B8" s="43"/>
      <c r="C8" s="44"/>
      <c r="D8" s="19">
        <f>SUM(D6:D7)</f>
        <v>14410186.620000001</v>
      </c>
      <c r="E8" s="42" t="s">
        <v>16</v>
      </c>
      <c r="F8" s="43"/>
      <c r="G8" s="44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4" t="s">
        <v>17</v>
      </c>
      <c r="G10" s="35"/>
      <c r="H10" s="34" t="s">
        <v>18</v>
      </c>
      <c r="I10" s="35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3">
      <c r="A12" s="23" t="s">
        <v>28</v>
      </c>
      <c r="B12" s="23"/>
      <c r="C12" s="23" t="s">
        <v>29</v>
      </c>
      <c r="D12" s="23"/>
      <c r="E12" s="24"/>
      <c r="F12" s="24"/>
      <c r="G12" s="25"/>
      <c r="H12" s="26"/>
      <c r="I12" s="27"/>
    </row>
    <row r="13" spans="1:9" x14ac:dyDescent="0.3">
      <c r="A13" s="23"/>
      <c r="B13" s="23"/>
      <c r="C13" s="23" t="s">
        <v>30</v>
      </c>
      <c r="D13" s="28" t="s">
        <v>31</v>
      </c>
      <c r="E13" s="29">
        <v>46</v>
      </c>
      <c r="F13" s="24">
        <v>25002.09</v>
      </c>
      <c r="G13" s="30">
        <f>ROUND(E13*F13,2)</f>
        <v>1150096.1399999999</v>
      </c>
      <c r="H13" s="3"/>
      <c r="I13" s="27">
        <f t="shared" ref="I13:I14" si="0">ROUND(E13*H13,2)</f>
        <v>0</v>
      </c>
    </row>
    <row r="14" spans="1:9" x14ac:dyDescent="0.3">
      <c r="A14" s="23"/>
      <c r="B14" s="23"/>
      <c r="C14" s="23" t="s">
        <v>32</v>
      </c>
      <c r="D14" t="s">
        <v>33</v>
      </c>
      <c r="E14" s="29">
        <v>30780</v>
      </c>
      <c r="F14" s="24">
        <v>349.55</v>
      </c>
      <c r="G14" s="30">
        <f>E14*F14</f>
        <v>10759149</v>
      </c>
      <c r="H14" s="3"/>
      <c r="I14" s="27">
        <f t="shared" si="0"/>
        <v>0</v>
      </c>
    </row>
    <row r="26" spans="7:8" x14ac:dyDescent="0.3">
      <c r="H26" s="33"/>
    </row>
    <row r="27" spans="7:8" x14ac:dyDescent="0.3">
      <c r="G27" s="5"/>
    </row>
  </sheetData>
  <sheetProtection algorithmName="SHA-512" hashValue="m+GhKQWqUEE6UGIzdeaqj9ouklPnzS7I9YQmz8rBPGbkjOeI4YcFztTRz3AolLXgFxfb5Qj/6K2CStscDK8Uuw==" saltValue="k8KtqaIl8ACjhz7pFMX9xg==" spinCount="100000" sheet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7" sqref="B7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A1" s="31"/>
      <c r="B1" s="1" t="s">
        <v>34</v>
      </c>
    </row>
    <row r="2" spans="1:2" ht="15" thickBot="1" x14ac:dyDescent="0.35">
      <c r="A2" s="2"/>
      <c r="B2" s="1" t="s">
        <v>35</v>
      </c>
    </row>
    <row r="3" spans="1:2" ht="15" thickBot="1" x14ac:dyDescent="0.35">
      <c r="A3" s="32"/>
      <c r="B3" s="1" t="s">
        <v>36</v>
      </c>
    </row>
  </sheetData>
  <sheetProtection algorithmName="SHA-512" hashValue="jTzMZjCMhNO1i357fZ3JTPs/IIoNk7ZFth3aYn2zj9fFkUlx+U47RsJ9heQuQACiS7jsx4XGF/1Vym/OBGvjsQ==" saltValue="R29kKZjwf7N4Of5HHmcXtA==" spinCount="100000" sheet="1" objects="1" scenarios="1" selectLockedCells="1" selectUnlockedCells="1"/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5c2181f4eb8bd5c1567fc6c4b289a3fc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1eeb4799482a74e63dd048a9b55d51cd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  <xsd:enumeration value="Manto licenci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stado_x0020_del_x0020_servicio xmlns="985fcaeb-a59c-490f-b3ec-ac6018dc2167" xsi:nil="true"/>
    <SharedWithUsers xmlns="c4a6cc1e-42bf-475f-8c44-5294e8a84573">
      <UserInfo>
        <DisplayName>Carbajo Calvo, Roberto</DisplayName>
        <AccountId>1786</AccountId>
        <AccountType/>
      </UserInfo>
      <UserInfo>
        <DisplayName>Sánchez Fernández, Esteban</DisplayName>
        <AccountId>56</AccountId>
        <AccountType/>
      </UserInfo>
      <UserInfo>
        <DisplayName>Gómez Cañero, Rubén</DisplayName>
        <AccountId>104</AccountId>
        <AccountType/>
      </UserInfo>
    </SharedWithUsers>
    <_dlc_DocId xmlns="c267183c-d7e5-44d0-9a28-6883cf5fe4d7">ZEZVXQHEZRP4-1708764853-16838</_dlc_DocId>
    <_dlc_DocIdUrl xmlns="c267183c-d7e5-44d0-9a28-6883cf5fe4d7">
      <Url>https://espacios.metromadrid.es/sda/Proyectos/_layouts/15/DocIdRedir.aspx?ID=ZEZVXQHEZRP4-1708764853-16838</Url>
      <Description>ZEZVXQHEZRP4-1708764853-16838</Description>
    </_dlc_DocIdUrl>
  </documentManagement>
</p:properties>
</file>

<file path=customXml/itemProps1.xml><?xml version="1.0" encoding="utf-8"?>
<ds:datastoreItem xmlns:ds="http://schemas.openxmlformats.org/officeDocument/2006/customXml" ds:itemID="{46A4B56A-70A6-47D9-8D8D-45B942FC78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215FA7-A2EB-4BC2-8A18-36D43F3DE3A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3C22D4A-EDE6-47F6-ADFD-E2AD5D67283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56B1684-86E9-4CC7-AC4B-09B3BED3107D}">
  <ds:schemaRefs>
    <ds:schemaRef ds:uri="http://schemas.openxmlformats.org/package/2006/metadata/core-properties"/>
    <ds:schemaRef ds:uri="985fcaeb-a59c-490f-b3ec-ac6018dc2167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c4a6cc1e-42bf-475f-8c44-5294e8a84573"/>
    <ds:schemaRef ds:uri="c267183c-d7e5-44d0-9a28-6883cf5fe4d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2025-02-13T09:03:08Z</dcterms:created>
  <dcterms:modified xsi:type="dcterms:W3CDTF">2025-02-17T12:00:36Z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0x0101000D41E44498D2D442B719DBB4EB65601A</vt:lpwstr>
  </property>
  <property fmtid="{D5CDD505-2E9C-101B-9397-08002B2CF9AE}" pid="4" name="_dlc_DocIdItemGuid">
    <vt:lpwstr>ff37c13c-1779-498d-ae03-5b3903a17d6e</vt:lpwstr>
  </property>
</Properties>
</file>