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atos\MA-PROYECTOS\AÑO 2025\SEÑAL.TUNEL\PPT_SEÑAL_EVAC_L6\concurso_ultimo\"/>
    </mc:Choice>
  </mc:AlternateContent>
  <xr:revisionPtr revIDLastSave="0" documentId="13_ncr:1_{C8E14DE0-E34D-4042-95D5-237A2F24D13A}" xr6:coauthVersionLast="47" xr6:coauthVersionMax="47" xr10:uidLastSave="{00000000-0000-0000-0000-000000000000}"/>
  <bookViews>
    <workbookView xWindow="-108" yWindow="-108" windowWidth="23256" windowHeight="13896" xr2:uid="{F043CD35-4EC0-4E73-B105-4F3FF39130F0}"/>
  </bookViews>
  <sheets>
    <sheet name="CERTO" sheetId="1" r:id="rId1"/>
    <sheet name="Glosari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29" i="1"/>
  <c r="I13" i="1"/>
  <c r="D3" i="1"/>
  <c r="I15" i="1"/>
  <c r="I16" i="1"/>
  <c r="I17" i="1"/>
  <c r="I18" i="1"/>
  <c r="I20" i="1"/>
  <c r="I21" i="1"/>
  <c r="I19" i="1" s="1"/>
  <c r="I22" i="1"/>
  <c r="I24" i="1"/>
  <c r="I25" i="1"/>
  <c r="I26" i="1"/>
  <c r="I27" i="1"/>
  <c r="I23" i="1" s="1"/>
  <c r="I28" i="1"/>
  <c r="I30" i="1"/>
  <c r="I31" i="1"/>
  <c r="I32" i="1"/>
  <c r="I33" i="1"/>
  <c r="I34" i="1"/>
  <c r="I36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2" i="1"/>
  <c r="G13" i="1"/>
  <c r="G14" i="1"/>
  <c r="I12" i="1" l="1"/>
  <c r="H3" i="1" s="1"/>
  <c r="H4" i="1" s="1"/>
  <c r="F7" i="1" l="1"/>
  <c r="H5" i="1" l="1"/>
  <c r="D4" i="1"/>
  <c r="H6" i="1" l="1"/>
  <c r="D5" i="1"/>
  <c r="D6" i="1" s="1"/>
  <c r="D7" i="1" s="1"/>
  <c r="D8" i="1" s="1"/>
  <c r="H7" i="1" l="1"/>
  <c r="H8" i="1" s="1"/>
</calcChain>
</file>

<file path=xl/sharedStrings.xml><?xml version="1.0" encoding="utf-8"?>
<sst xmlns="http://schemas.openxmlformats.org/spreadsheetml/2006/main" count="110" uniqueCount="89">
  <si>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</si>
  <si>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</si>
  <si>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</si>
  <si>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</si>
  <si>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</si>
  <si>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</si>
  <si>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</si>
  <si>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</si>
  <si>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</si>
  <si>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</si>
  <si>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</si>
  <si>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</si>
  <si>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</si>
  <si>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</si>
  <si>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</si>
  <si>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</si>
  <si>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</si>
  <si>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</si>
  <si>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</si>
  <si>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</si>
  <si>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</si>
  <si>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</si>
  <si>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</si>
  <si>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</si>
  <si>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</si>
  <si>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</si>
  <si>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</si>
  <si>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</si>
  <si>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0</t>
  </si>
  <si>
    <t>SEÑALIZACIÓN DE EVACUACIÓN EN LAR LÍNEA 6 DE METRO DE MADRID</t>
  </si>
  <si>
    <t>1</t>
  </si>
  <si>
    <t>01</t>
  </si>
  <si>
    <t>SEÑALIZACIÓN DE EVACUACIÓN EN ESTACIONES</t>
  </si>
  <si>
    <t>I05S230.</t>
  </si>
  <si>
    <t>Cartel "SALIDA EVACUACIÓN" (20 m ≤ d ≤ 30 m)</t>
  </si>
  <si>
    <t>ud</t>
  </si>
  <si>
    <t>I05S240.</t>
  </si>
  <si>
    <t>Cartel "SALIDA DE EMERGENCIA" (d ≤ 7 m)</t>
  </si>
  <si>
    <t>I05S250.</t>
  </si>
  <si>
    <t>Cartel "BARRA ANTIPÁNICO" (d ≤ 10 m)</t>
  </si>
  <si>
    <t>I05S260.</t>
  </si>
  <si>
    <t>Cartel "SENTIDO DE EVACUACIÓN" (d ≤ 10 m)</t>
  </si>
  <si>
    <t>I05S270.</t>
  </si>
  <si>
    <t>Cartel "EVACUACIÓN DE VÍA" (d ≤ 10 m)</t>
  </si>
  <si>
    <t>2</t>
  </si>
  <si>
    <t>02</t>
  </si>
  <si>
    <t>SEÑALIZACIÓN DE EVACUACIÓN EN TÚNEL</t>
  </si>
  <si>
    <t>I05S800.</t>
  </si>
  <si>
    <t>Desmontaje señalización fotoluminiscente existente</t>
  </si>
  <si>
    <t>I05S200.</t>
  </si>
  <si>
    <t>Cartel evacuación túnel (d ≤ 20 m)</t>
  </si>
  <si>
    <t>I05S220.</t>
  </si>
  <si>
    <t>Cartel "SIN SALIDA" túnel (d ≤ 10 m)</t>
  </si>
  <si>
    <t>3</t>
  </si>
  <si>
    <t>03</t>
  </si>
  <si>
    <t>SEÑALIZACIÓN DE EVACUACIÓN EN SALIDA DE EMERGENCIA DE TÚNEL</t>
  </si>
  <si>
    <t>I05S300.</t>
  </si>
  <si>
    <t>PÓRTICO retroiluminado y fotoluminiscente</t>
  </si>
  <si>
    <t>I05S310.</t>
  </si>
  <si>
    <t>Tira fotoluminiscente 6 cm</t>
  </si>
  <si>
    <t>ml</t>
  </si>
  <si>
    <t>I05S500.</t>
  </si>
  <si>
    <t>Pintado RF120 puerta doble evacuación</t>
  </si>
  <si>
    <t>I05S320.</t>
  </si>
  <si>
    <t>Señal retroiluminada fotoluminiscente</t>
  </si>
  <si>
    <t>4</t>
  </si>
  <si>
    <t>04</t>
  </si>
  <si>
    <t>GESTIÓN DE RESIDUOS</t>
  </si>
  <si>
    <t>GRC001001</t>
  </si>
  <si>
    <t>Clasificación y recogida selectiva de residuos</t>
  </si>
  <si>
    <t>t</t>
  </si>
  <si>
    <t>GRC001002</t>
  </si>
  <si>
    <t>Alquiler contenedor 16m3</t>
  </si>
  <si>
    <t>mes</t>
  </si>
  <si>
    <t>GRC003003</t>
  </si>
  <si>
    <t>Transporte de residuos de papel/cartón en contenedor</t>
  </si>
  <si>
    <t>tkm</t>
  </si>
  <si>
    <t>GRC003004</t>
  </si>
  <si>
    <t>Transporte de residuos plásticos en contenedor</t>
  </si>
  <si>
    <t>GRC003008</t>
  </si>
  <si>
    <t>Transporte de residuos de envases en contenedor</t>
  </si>
  <si>
    <t>5</t>
  </si>
  <si>
    <t>05</t>
  </si>
  <si>
    <t>VARIOS</t>
  </si>
  <si>
    <t>I05VDFO</t>
  </si>
  <si>
    <t>Documentación final de Obra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</si>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</sst>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"/>
    <numFmt numFmtId="166" formatCode="0.00000%"/>
  </numFmts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165" fontId="0" fillId="0" borderId="0" xfId="0" applyNumberFormat="1"/>
    <xf numFmtId="16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2" fontId="0" fillId="0" borderId="0" xfId="0" applyNumberFormat="1"/>
    <xf numFmtId="4" fontId="0" fillId="4" borderId="0" xfId="0" applyNumberFormat="1" applyFill="1"/>
    <xf numFmtId="164" fontId="3" fillId="0" borderId="0" xfId="0" applyNumberFormat="1" applyFont="1"/>
    <xf numFmtId="4" fontId="3" fillId="4" borderId="0" xfId="0" applyNumberFormat="1" applyFont="1" applyFill="1"/>
    <xf numFmtId="166" fontId="3" fillId="3" borderId="4" xfId="0" quotePrefix="1" applyNumberFormat="1" applyFont="1" applyFill="1" applyBorder="1" applyProtection="1">
      <protection locked="0"/>
    </xf>
    <xf numFmtId="0" fontId="3" fillId="6" borderId="0" xfId="0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1"/>
  <sheetViews>
    <sheetView tabSelected="1" workbookViewId="0">
      <selection activeCell="A13" sqref="A13"/>
    </sheetView>
  </sheetViews>
  <sheetFormatPr defaultColWidth="11.42578125" defaultRowHeight="14.4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2" customWidth="1"/>
    <col min="6" max="6" width="18" style="2" bestFit="1" customWidth="1"/>
    <col min="7" max="7" width="22.5703125" style="3" customWidth="1"/>
    <col min="8" max="8" width="19.7109375" bestFit="1" customWidth="1"/>
    <col min="9" max="9" width="18.7109375" style="2" customWidth="1"/>
    <col min="10" max="10" width="13.85546875" bestFit="1" customWidth="1"/>
    <col min="11" max="11" width="15.140625" bestFit="1" customWidth="1"/>
  </cols>
  <sheetData>
    <row r="1" spans="1:9" ht="15" thickBot="1">
      <c r="D1" s="7" t="s">
        <v>0</v>
      </c>
      <c r="H1" s="7" t="s">
        <v>1</v>
      </c>
    </row>
    <row r="2" spans="1:9" ht="15" thickBot="1">
      <c r="A2" s="8" t="s">
        <v>2</v>
      </c>
      <c r="B2" s="9"/>
    </row>
    <row r="3" spans="1:9" ht="15" customHeight="1" thickBot="1">
      <c r="A3" s="32" t="s">
        <v>3</v>
      </c>
      <c r="B3" s="33"/>
      <c r="C3" s="34"/>
      <c r="D3" s="10">
        <f>G12</f>
        <v>231115.26</v>
      </c>
      <c r="E3" s="32" t="s">
        <v>4</v>
      </c>
      <c r="F3" s="33"/>
      <c r="G3" s="34"/>
      <c r="H3" s="10">
        <f>I12</f>
        <v>0</v>
      </c>
    </row>
    <row r="4" spans="1:9" ht="15" customHeight="1" thickBot="1">
      <c r="A4" s="11" t="s">
        <v>5</v>
      </c>
      <c r="B4" s="12">
        <v>0.06</v>
      </c>
      <c r="C4" s="13" t="s">
        <v>6</v>
      </c>
      <c r="D4" s="14">
        <f>ROUND($D$3*B4,2)</f>
        <v>13866.92</v>
      </c>
      <c r="E4" s="15" t="s">
        <v>7</v>
      </c>
      <c r="F4" s="28"/>
      <c r="G4" s="13" t="s">
        <v>6</v>
      </c>
      <c r="H4" s="14">
        <f>ROUND($H$3*F4,2)</f>
        <v>0</v>
      </c>
    </row>
    <row r="5" spans="1:9" ht="15" thickBot="1">
      <c r="A5" s="11" t="s">
        <v>8</v>
      </c>
      <c r="B5" s="12">
        <v>0.13</v>
      </c>
      <c r="C5" s="13" t="s">
        <v>9</v>
      </c>
      <c r="D5" s="14">
        <f>ROUND($D$3*B5,2)</f>
        <v>30044.98</v>
      </c>
      <c r="E5" s="15" t="s">
        <v>10</v>
      </c>
      <c r="F5" s="28"/>
      <c r="G5" s="13" t="s">
        <v>9</v>
      </c>
      <c r="H5" s="14">
        <f>ROUND($H$3*F5,2)</f>
        <v>0</v>
      </c>
    </row>
    <row r="6" spans="1:9" ht="15" thickBot="1">
      <c r="A6" s="35" t="s">
        <v>11</v>
      </c>
      <c r="B6" s="36"/>
      <c r="C6" s="37"/>
      <c r="D6" s="14">
        <f>SUM(D3,D4,D5)</f>
        <v>275027.16000000003</v>
      </c>
      <c r="E6" s="35" t="s">
        <v>12</v>
      </c>
      <c r="F6" s="36"/>
      <c r="G6" s="37"/>
      <c r="H6" s="14">
        <f>SUM(H3,H4,H5)</f>
        <v>0</v>
      </c>
    </row>
    <row r="7" spans="1:9" ht="15" thickBot="1">
      <c r="A7" s="16" t="s">
        <v>13</v>
      </c>
      <c r="B7" s="17">
        <v>0.21</v>
      </c>
      <c r="C7" s="13" t="s">
        <v>14</v>
      </c>
      <c r="D7" s="14">
        <f>ROUND($D$6*B7,2)</f>
        <v>57755.7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" thickBot="1">
      <c r="A8" s="38" t="s">
        <v>15</v>
      </c>
      <c r="B8" s="39"/>
      <c r="C8" s="40"/>
      <c r="D8" s="20">
        <f>SUM(D6:D7)</f>
        <v>332782.86000000004</v>
      </c>
      <c r="E8" s="38" t="s">
        <v>16</v>
      </c>
      <c r="F8" s="39"/>
      <c r="G8" s="40"/>
      <c r="H8" s="20">
        <f>SUM(H6:H7)</f>
        <v>0</v>
      </c>
    </row>
    <row r="9" spans="1:9" ht="15" thickBot="1"/>
    <row r="10" spans="1:9" ht="15" thickBot="1">
      <c r="A10" s="21"/>
      <c r="F10" s="30" t="s">
        <v>17</v>
      </c>
      <c r="G10" s="31"/>
      <c r="H10" s="30" t="s">
        <v>18</v>
      </c>
      <c r="I10" s="31"/>
    </row>
    <row r="11" spans="1:9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4" customFormat="1">
      <c r="A12" s="21" t="s">
        <v>28</v>
      </c>
      <c r="B12" s="21" t="s">
        <v>28</v>
      </c>
      <c r="C12" s="21" t="s">
        <v>29</v>
      </c>
      <c r="D12" s="21"/>
      <c r="E12" s="24">
        <v>1</v>
      </c>
      <c r="F12" s="2">
        <v>231115.26</v>
      </c>
      <c r="G12" s="25">
        <f t="shared" ref="G12:G36" si="0">ROUND(E12*F12,2)</f>
        <v>231115.26</v>
      </c>
      <c r="H12" s="26"/>
      <c r="I12" s="27">
        <f>I13+I19+I23+I29+I35</f>
        <v>0</v>
      </c>
    </row>
    <row r="13" spans="1:9" s="4" customFormat="1">
      <c r="A13" s="21" t="s">
        <v>30</v>
      </c>
      <c r="B13" s="21" t="s">
        <v>31</v>
      </c>
      <c r="C13" s="21" t="s">
        <v>32</v>
      </c>
      <c r="D13" s="21"/>
      <c r="E13" s="24">
        <v>1</v>
      </c>
      <c r="F13" s="2">
        <v>47233.08</v>
      </c>
      <c r="G13" s="25">
        <f t="shared" si="0"/>
        <v>47233.08</v>
      </c>
      <c r="H13" s="26"/>
      <c r="I13" s="27">
        <f>I14+I15+I16+I17+I18</f>
        <v>0</v>
      </c>
    </row>
    <row r="14" spans="1:9" s="4" customFormat="1">
      <c r="A14" s="21"/>
      <c r="B14" s="21" t="s">
        <v>33</v>
      </c>
      <c r="C14" s="21" t="s">
        <v>34</v>
      </c>
      <c r="D14" s="21" t="s">
        <v>35</v>
      </c>
      <c r="E14" s="24">
        <v>55</v>
      </c>
      <c r="F14" s="2">
        <v>165.11</v>
      </c>
      <c r="G14" s="25">
        <f>ROUND(E14*F14,2)</f>
        <v>9081.0499999999993</v>
      </c>
      <c r="H14" s="6"/>
      <c r="I14" s="27">
        <f>ROUND(E14*H14,2)</f>
        <v>0</v>
      </c>
    </row>
    <row r="15" spans="1:9" s="4" customFormat="1">
      <c r="A15" s="21"/>
      <c r="B15" s="21" t="s">
        <v>36</v>
      </c>
      <c r="C15" s="21" t="s">
        <v>37</v>
      </c>
      <c r="D15" s="21" t="s">
        <v>35</v>
      </c>
      <c r="E15" s="24">
        <v>55</v>
      </c>
      <c r="F15" s="2">
        <v>69.8</v>
      </c>
      <c r="G15" s="25">
        <f t="shared" si="0"/>
        <v>3839</v>
      </c>
      <c r="H15" s="6"/>
      <c r="I15" s="27">
        <f t="shared" ref="I15:I36" si="1">ROUND(E15*H15,2)</f>
        <v>0</v>
      </c>
    </row>
    <row r="16" spans="1:9" s="4" customFormat="1">
      <c r="A16" s="21"/>
      <c r="B16" s="21" t="s">
        <v>38</v>
      </c>
      <c r="C16" s="21" t="s">
        <v>39</v>
      </c>
      <c r="D16" s="21" t="s">
        <v>35</v>
      </c>
      <c r="E16" s="24">
        <v>55</v>
      </c>
      <c r="F16" s="2">
        <v>40.61</v>
      </c>
      <c r="G16" s="25">
        <f t="shared" si="0"/>
        <v>2233.5500000000002</v>
      </c>
      <c r="H16" s="6"/>
      <c r="I16" s="27">
        <f t="shared" si="1"/>
        <v>0</v>
      </c>
    </row>
    <row r="17" spans="1:9" s="4" customFormat="1">
      <c r="A17" s="21"/>
      <c r="B17" s="21" t="s">
        <v>40</v>
      </c>
      <c r="C17" s="21" t="s">
        <v>41</v>
      </c>
      <c r="D17" s="21" t="s">
        <v>35</v>
      </c>
      <c r="E17" s="24">
        <v>87</v>
      </c>
      <c r="F17" s="2">
        <v>60.65</v>
      </c>
      <c r="G17" s="25">
        <f t="shared" si="0"/>
        <v>5276.55</v>
      </c>
      <c r="H17" s="6"/>
      <c r="I17" s="27">
        <f t="shared" si="1"/>
        <v>0</v>
      </c>
    </row>
    <row r="18" spans="1:9" s="4" customFormat="1">
      <c r="A18" s="21"/>
      <c r="B18" s="21" t="s">
        <v>42</v>
      </c>
      <c r="C18" s="21" t="s">
        <v>43</v>
      </c>
      <c r="D18" s="21" t="s">
        <v>35</v>
      </c>
      <c r="E18" s="24">
        <v>287</v>
      </c>
      <c r="F18" s="2">
        <v>93.39</v>
      </c>
      <c r="G18" s="25">
        <f t="shared" si="0"/>
        <v>26802.93</v>
      </c>
      <c r="H18" s="6"/>
      <c r="I18" s="27">
        <f t="shared" si="1"/>
        <v>0</v>
      </c>
    </row>
    <row r="19" spans="1:9" s="4" customFormat="1">
      <c r="A19" s="21" t="s">
        <v>44</v>
      </c>
      <c r="B19" s="21" t="s">
        <v>45</v>
      </c>
      <c r="C19" s="21" t="s">
        <v>46</v>
      </c>
      <c r="D19" s="21"/>
      <c r="E19" s="24">
        <v>1</v>
      </c>
      <c r="F19" s="2">
        <v>159860.45000000001</v>
      </c>
      <c r="G19" s="25">
        <f t="shared" si="0"/>
        <v>159860.45000000001</v>
      </c>
      <c r="H19" s="26"/>
      <c r="I19" s="27">
        <f>I20+I21+I22</f>
        <v>0</v>
      </c>
    </row>
    <row r="20" spans="1:9" s="4" customFormat="1">
      <c r="A20" s="21"/>
      <c r="B20" s="21" t="s">
        <v>47</v>
      </c>
      <c r="C20" s="21" t="s">
        <v>48</v>
      </c>
      <c r="D20" s="21" t="s">
        <v>35</v>
      </c>
      <c r="E20" s="24">
        <v>1</v>
      </c>
      <c r="F20" s="2">
        <v>8357.85</v>
      </c>
      <c r="G20" s="25">
        <f t="shared" si="0"/>
        <v>8357.85</v>
      </c>
      <c r="H20" s="6"/>
      <c r="I20" s="27">
        <f t="shared" si="1"/>
        <v>0</v>
      </c>
    </row>
    <row r="21" spans="1:9" s="4" customFormat="1">
      <c r="A21" s="21"/>
      <c r="B21" s="21" t="s">
        <v>49</v>
      </c>
      <c r="C21" s="21" t="s">
        <v>50</v>
      </c>
      <c r="D21" s="21" t="s">
        <v>35</v>
      </c>
      <c r="E21" s="24">
        <v>1420</v>
      </c>
      <c r="F21" s="2">
        <v>102.25</v>
      </c>
      <c r="G21" s="25">
        <f t="shared" si="0"/>
        <v>145195</v>
      </c>
      <c r="H21" s="6"/>
      <c r="I21" s="27">
        <f t="shared" si="1"/>
        <v>0</v>
      </c>
    </row>
    <row r="22" spans="1:9" s="4" customFormat="1">
      <c r="A22" s="21"/>
      <c r="B22" s="21" t="s">
        <v>51</v>
      </c>
      <c r="C22" s="21" t="s">
        <v>52</v>
      </c>
      <c r="D22" s="21" t="s">
        <v>35</v>
      </c>
      <c r="E22" s="24">
        <v>104</v>
      </c>
      <c r="F22" s="2">
        <v>60.65</v>
      </c>
      <c r="G22" s="25">
        <f t="shared" si="0"/>
        <v>6307.6</v>
      </c>
      <c r="H22" s="6"/>
      <c r="I22" s="27">
        <f t="shared" si="1"/>
        <v>0</v>
      </c>
    </row>
    <row r="23" spans="1:9" s="4" customFormat="1">
      <c r="A23" s="21" t="s">
        <v>53</v>
      </c>
      <c r="B23" s="21" t="s">
        <v>54</v>
      </c>
      <c r="C23" s="21" t="s">
        <v>55</v>
      </c>
      <c r="D23" s="21"/>
      <c r="E23" s="24">
        <v>1</v>
      </c>
      <c r="F23" s="2">
        <v>17956.900000000001</v>
      </c>
      <c r="G23" s="25">
        <f t="shared" si="0"/>
        <v>17956.900000000001</v>
      </c>
      <c r="H23" s="26"/>
      <c r="I23" s="27">
        <f>I24+I25+I26+I27+I28</f>
        <v>0</v>
      </c>
    </row>
    <row r="24" spans="1:9" s="4" customFormat="1">
      <c r="A24" s="21"/>
      <c r="B24" s="21" t="s">
        <v>56</v>
      </c>
      <c r="C24" s="21" t="s">
        <v>57</v>
      </c>
      <c r="D24" s="21" t="s">
        <v>35</v>
      </c>
      <c r="E24" s="24">
        <v>1</v>
      </c>
      <c r="F24" s="2">
        <v>14611.12</v>
      </c>
      <c r="G24" s="25">
        <f t="shared" si="0"/>
        <v>14611.12</v>
      </c>
      <c r="H24" s="6"/>
      <c r="I24" s="27">
        <f t="shared" si="1"/>
        <v>0</v>
      </c>
    </row>
    <row r="25" spans="1:9">
      <c r="A25" s="21"/>
      <c r="B25" s="21" t="s">
        <v>38</v>
      </c>
      <c r="C25" s="21" t="s">
        <v>39</v>
      </c>
      <c r="D25" s="21" t="s">
        <v>35</v>
      </c>
      <c r="E25" s="24">
        <v>2</v>
      </c>
      <c r="F25" s="2">
        <v>40.61</v>
      </c>
      <c r="G25" s="25">
        <f t="shared" si="0"/>
        <v>81.22</v>
      </c>
      <c r="H25" s="6"/>
      <c r="I25" s="27">
        <f t="shared" si="1"/>
        <v>0</v>
      </c>
    </row>
    <row r="26" spans="1:9">
      <c r="A26" s="21"/>
      <c r="B26" s="21" t="s">
        <v>58</v>
      </c>
      <c r="C26" s="21" t="s">
        <v>59</v>
      </c>
      <c r="D26" s="21" t="s">
        <v>60</v>
      </c>
      <c r="E26" s="24">
        <v>4</v>
      </c>
      <c r="F26" s="2">
        <v>46.36</v>
      </c>
      <c r="G26" s="25">
        <f t="shared" si="0"/>
        <v>185.44</v>
      </c>
      <c r="H26" s="6"/>
      <c r="I26" s="27">
        <f t="shared" si="1"/>
        <v>0</v>
      </c>
    </row>
    <row r="27" spans="1:9">
      <c r="A27" s="21"/>
      <c r="B27" s="21" t="s">
        <v>61</v>
      </c>
      <c r="C27" s="21" t="s">
        <v>62</v>
      </c>
      <c r="D27" s="21" t="s">
        <v>35</v>
      </c>
      <c r="E27" s="24">
        <v>1</v>
      </c>
      <c r="F27" s="2">
        <v>1855.2</v>
      </c>
      <c r="G27" s="25">
        <f t="shared" si="0"/>
        <v>1855.2</v>
      </c>
      <c r="H27" s="6"/>
      <c r="I27" s="27">
        <f t="shared" si="1"/>
        <v>0</v>
      </c>
    </row>
    <row r="28" spans="1:9">
      <c r="A28" s="21"/>
      <c r="B28" s="21" t="s">
        <v>63</v>
      </c>
      <c r="C28" s="21" t="s">
        <v>64</v>
      </c>
      <c r="D28" s="21" t="s">
        <v>35</v>
      </c>
      <c r="E28" s="24">
        <v>1</v>
      </c>
      <c r="F28" s="2">
        <v>1223.92</v>
      </c>
      <c r="G28" s="25">
        <f t="shared" si="0"/>
        <v>1223.92</v>
      </c>
      <c r="H28" s="6"/>
      <c r="I28" s="27">
        <f t="shared" si="1"/>
        <v>0</v>
      </c>
    </row>
    <row r="29" spans="1:9">
      <c r="A29" s="21" t="s">
        <v>65</v>
      </c>
      <c r="B29" s="21" t="s">
        <v>66</v>
      </c>
      <c r="C29" s="21" t="s">
        <v>67</v>
      </c>
      <c r="D29" s="21"/>
      <c r="E29" s="24">
        <v>1</v>
      </c>
      <c r="F29" s="2">
        <v>4817.95</v>
      </c>
      <c r="G29" s="25">
        <f t="shared" si="0"/>
        <v>4817.95</v>
      </c>
      <c r="H29" s="26"/>
      <c r="I29" s="27">
        <f>I30+I31+I32+I33+I34</f>
        <v>0</v>
      </c>
    </row>
    <row r="30" spans="1:9">
      <c r="A30" s="21"/>
      <c r="B30" s="21" t="s">
        <v>68</v>
      </c>
      <c r="C30" s="21" t="s">
        <v>69</v>
      </c>
      <c r="D30" s="21" t="s">
        <v>70</v>
      </c>
      <c r="E30" s="24">
        <v>1</v>
      </c>
      <c r="F30" s="2">
        <v>6.85</v>
      </c>
      <c r="G30" s="25">
        <f t="shared" si="0"/>
        <v>6.85</v>
      </c>
      <c r="H30" s="6"/>
      <c r="I30" s="27">
        <f t="shared" si="1"/>
        <v>0</v>
      </c>
    </row>
    <row r="31" spans="1:9">
      <c r="A31" s="21"/>
      <c r="B31" s="21" t="s">
        <v>71</v>
      </c>
      <c r="C31" s="21" t="s">
        <v>72</v>
      </c>
      <c r="D31" s="21" t="s">
        <v>73</v>
      </c>
      <c r="E31" s="24">
        <v>6</v>
      </c>
      <c r="F31" s="2">
        <v>200.43</v>
      </c>
      <c r="G31" s="25">
        <f t="shared" si="0"/>
        <v>1202.58</v>
      </c>
      <c r="H31" s="6"/>
      <c r="I31" s="27">
        <f t="shared" si="1"/>
        <v>0</v>
      </c>
    </row>
    <row r="32" spans="1:9">
      <c r="A32" s="21"/>
      <c r="B32" s="21" t="s">
        <v>74</v>
      </c>
      <c r="C32" s="21" t="s">
        <v>75</v>
      </c>
      <c r="D32" s="21" t="s">
        <v>76</v>
      </c>
      <c r="E32" s="24">
        <v>97.3</v>
      </c>
      <c r="F32" s="2">
        <v>12.31</v>
      </c>
      <c r="G32" s="25">
        <f t="shared" si="0"/>
        <v>1197.76</v>
      </c>
      <c r="H32" s="6"/>
      <c r="I32" s="27">
        <f t="shared" si="1"/>
        <v>0</v>
      </c>
    </row>
    <row r="33" spans="1:9">
      <c r="A33" s="21"/>
      <c r="B33" s="21" t="s">
        <v>77</v>
      </c>
      <c r="C33" s="21" t="s">
        <v>78</v>
      </c>
      <c r="D33" s="21" t="s">
        <v>76</v>
      </c>
      <c r="E33" s="24">
        <v>352</v>
      </c>
      <c r="F33" s="2">
        <v>4.41</v>
      </c>
      <c r="G33" s="25">
        <f t="shared" si="0"/>
        <v>1552.32</v>
      </c>
      <c r="H33" s="6"/>
      <c r="I33" s="27">
        <f t="shared" si="1"/>
        <v>0</v>
      </c>
    </row>
    <row r="34" spans="1:9">
      <c r="A34" s="21"/>
      <c r="B34" s="21" t="s">
        <v>79</v>
      </c>
      <c r="C34" s="21" t="s">
        <v>80</v>
      </c>
      <c r="D34" s="21" t="s">
        <v>76</v>
      </c>
      <c r="E34" s="24">
        <v>151.4</v>
      </c>
      <c r="F34" s="2">
        <v>5.67</v>
      </c>
      <c r="G34" s="25">
        <f t="shared" si="0"/>
        <v>858.44</v>
      </c>
      <c r="H34" s="6"/>
      <c r="I34" s="27">
        <f t="shared" si="1"/>
        <v>0</v>
      </c>
    </row>
    <row r="35" spans="1:9">
      <c r="A35" s="21" t="s">
        <v>81</v>
      </c>
      <c r="B35" s="21" t="s">
        <v>82</v>
      </c>
      <c r="C35" s="21" t="s">
        <v>83</v>
      </c>
      <c r="D35" s="21"/>
      <c r="E35" s="24">
        <v>1</v>
      </c>
      <c r="F35" s="2">
        <v>1246.8800000000001</v>
      </c>
      <c r="G35" s="25">
        <f t="shared" si="0"/>
        <v>1246.8800000000001</v>
      </c>
      <c r="H35" s="26"/>
      <c r="I35" s="27">
        <f>I36</f>
        <v>0</v>
      </c>
    </row>
    <row r="36" spans="1:9">
      <c r="A36" s="21"/>
      <c r="B36" s="21" t="s">
        <v>84</v>
      </c>
      <c r="C36" s="21" t="s">
        <v>85</v>
      </c>
      <c r="D36" s="21" t="s">
        <v>35</v>
      </c>
      <c r="E36" s="24">
        <v>1</v>
      </c>
      <c r="F36" s="2">
        <v>1246.8800000000001</v>
      </c>
      <c r="G36" s="25">
        <f t="shared" si="0"/>
        <v>1246.8800000000001</v>
      </c>
      <c r="H36" s="6"/>
      <c r="I36" s="27">
        <f t="shared" si="1"/>
        <v>0</v>
      </c>
    </row>
    <row r="37" spans="1:9">
      <c r="E37" s="5"/>
      <c r="F37" s="3"/>
      <c r="H37" s="3"/>
    </row>
    <row r="38" spans="1:9">
      <c r="E38" s="5"/>
      <c r="F38" s="3"/>
      <c r="H38" s="3"/>
    </row>
    <row r="39" spans="1:9">
      <c r="E39" s="5"/>
      <c r="F39" s="3"/>
      <c r="H39" s="3"/>
    </row>
    <row r="40" spans="1:9">
      <c r="E40" s="5"/>
      <c r="F40" s="3"/>
      <c r="H40" s="3"/>
    </row>
    <row r="41" spans="1:9">
      <c r="E41" s="5"/>
      <c r="F41" s="3"/>
      <c r="H41" s="3"/>
    </row>
    <row r="42" spans="1:9">
      <c r="E42" s="5"/>
      <c r="F42" s="3"/>
      <c r="H42" s="3"/>
    </row>
    <row r="43" spans="1:9">
      <c r="F43" s="3"/>
      <c r="H43" s="3"/>
    </row>
    <row r="44" spans="1:9">
      <c r="F44" s="3"/>
      <c r="H44" s="3"/>
    </row>
    <row r="45" spans="1:9">
      <c r="H45" s="3"/>
    </row>
    <row r="46" spans="1:9">
      <c r="H46" s="3"/>
    </row>
    <row r="47" spans="1:9">
      <c r="H47" s="3"/>
    </row>
    <row r="48" spans="1:9">
      <c r="H48" s="3"/>
    </row>
    <row r="49" spans="8:8">
      <c r="H49" s="3"/>
    </row>
    <row r="50" spans="8:8">
      <c r="H50" s="3"/>
    </row>
    <row r="51" spans="8:8">
      <c r="H51" s="3"/>
    </row>
    <row r="52" spans="8:8">
      <c r="H52" s="3"/>
    </row>
    <row r="53" spans="8:8">
      <c r="H53" s="3"/>
    </row>
    <row r="54" spans="8:8">
      <c r="H54" s="3"/>
    </row>
    <row r="55" spans="8:8">
      <c r="H55" s="3"/>
    </row>
    <row r="56" spans="8:8">
      <c r="H56" s="3"/>
    </row>
    <row r="57" spans="8:8">
      <c r="H57" s="3"/>
    </row>
    <row r="58" spans="8:8">
      <c r="H58" s="3"/>
    </row>
    <row r="59" spans="8:8">
      <c r="H59" s="3"/>
    </row>
    <row r="60" spans="8:8">
      <c r="H60" s="3"/>
    </row>
    <row r="61" spans="8:8">
      <c r="H61" s="3"/>
    </row>
    <row r="62" spans="8:8">
      <c r="H62" s="3"/>
    </row>
    <row r="63" spans="8:8">
      <c r="H63" s="3"/>
    </row>
    <row r="64" spans="8:8">
      <c r="H64" s="3"/>
    </row>
    <row r="65" spans="8:8">
      <c r="H65" s="3"/>
    </row>
    <row r="66" spans="8:8">
      <c r="H66" s="3"/>
    </row>
    <row r="67" spans="8:8">
      <c r="H67" s="3"/>
    </row>
    <row r="68" spans="8:8">
      <c r="H68" s="3"/>
    </row>
    <row r="69" spans="8:8">
      <c r="H69" s="3"/>
    </row>
    <row r="70" spans="8:8">
      <c r="H70" s="3"/>
    </row>
    <row r="71" spans="8:8">
      <c r="H71" s="3"/>
    </row>
    <row r="72" spans="8:8">
      <c r="H72" s="3"/>
    </row>
    <row r="73" spans="8:8">
      <c r="H73" s="3"/>
    </row>
    <row r="74" spans="8:8">
      <c r="H74" s="3"/>
    </row>
    <row r="75" spans="8:8">
      <c r="H75" s="3"/>
    </row>
    <row r="76" spans="8:8">
      <c r="H76" s="3"/>
    </row>
    <row r="77" spans="8:8">
      <c r="H77" s="3"/>
    </row>
    <row r="78" spans="8:8">
      <c r="H78" s="3"/>
    </row>
    <row r="79" spans="8:8">
      <c r="H79" s="3"/>
    </row>
    <row r="80" spans="8:8">
      <c r="H80" s="3"/>
    </row>
    <row r="81" spans="8:8">
      <c r="H81" s="3"/>
    </row>
    <row r="82" spans="8:8">
      <c r="H82" s="3"/>
    </row>
    <row r="83" spans="8:8">
      <c r="H83" s="3"/>
    </row>
    <row r="84" spans="8:8">
      <c r="H84" s="3"/>
    </row>
    <row r="85" spans="8:8">
      <c r="H85" s="3"/>
    </row>
    <row r="86" spans="8:8">
      <c r="H86" s="3"/>
    </row>
    <row r="87" spans="8:8">
      <c r="H87" s="3"/>
    </row>
    <row r="88" spans="8:8">
      <c r="H88" s="3"/>
    </row>
    <row r="89" spans="8:8">
      <c r="H89" s="3"/>
    </row>
    <row r="90" spans="8:8">
      <c r="H90" s="3"/>
    </row>
    <row r="91" spans="8:8">
      <c r="H91" s="3"/>
    </row>
    <row r="92" spans="8:8">
      <c r="H92" s="3"/>
    </row>
    <row r="93" spans="8:8">
      <c r="H93" s="3"/>
    </row>
    <row r="94" spans="8:8">
      <c r="H94" s="3"/>
    </row>
    <row r="95" spans="8:8">
      <c r="H95" s="3"/>
    </row>
    <row r="96" spans="8:8">
      <c r="H96" s="3"/>
    </row>
    <row r="97" spans="8:8">
      <c r="H97" s="3"/>
    </row>
    <row r="98" spans="8:8">
      <c r="H98" s="3"/>
    </row>
    <row r="99" spans="8:8">
      <c r="H99" s="3"/>
    </row>
    <row r="100" spans="8:8">
      <c r="H100" s="3"/>
    </row>
    <row r="101" spans="8:8">
      <c r="H101" s="3"/>
    </row>
    <row r="102" spans="8:8">
      <c r="H102" s="3"/>
    </row>
    <row r="103" spans="8:8">
      <c r="H103" s="3"/>
    </row>
    <row r="104" spans="8:8">
      <c r="H104" s="3"/>
    </row>
    <row r="105" spans="8:8">
      <c r="H105" s="3"/>
    </row>
    <row r="106" spans="8:8">
      <c r="H106" s="3"/>
    </row>
    <row r="107" spans="8:8">
      <c r="H107" s="3"/>
    </row>
    <row r="108" spans="8:8">
      <c r="H108" s="3"/>
    </row>
    <row r="109" spans="8:8">
      <c r="H109" s="3"/>
    </row>
    <row r="110" spans="8:8">
      <c r="H110" s="3"/>
    </row>
    <row r="111" spans="8:8">
      <c r="H111" s="3"/>
    </row>
    <row r="112" spans="8:8">
      <c r="H112" s="3"/>
    </row>
    <row r="113" spans="8:8">
      <c r="H113" s="3"/>
    </row>
    <row r="114" spans="8:8">
      <c r="H114" s="3"/>
    </row>
    <row r="115" spans="8:8">
      <c r="H115" s="3"/>
    </row>
    <row r="116" spans="8:8">
      <c r="H116" s="3"/>
    </row>
    <row r="117" spans="8:8">
      <c r="H117" s="3"/>
    </row>
    <row r="118" spans="8:8">
      <c r="H118" s="3"/>
    </row>
    <row r="119" spans="8:8">
      <c r="H119" s="3"/>
    </row>
    <row r="120" spans="8:8">
      <c r="H120" s="3"/>
    </row>
    <row r="121" spans="8:8">
      <c r="H121" s="3"/>
    </row>
    <row r="122" spans="8:8">
      <c r="H122" s="3"/>
    </row>
    <row r="123" spans="8:8">
      <c r="H123" s="3"/>
    </row>
    <row r="124" spans="8:8">
      <c r="H124" s="3"/>
    </row>
    <row r="125" spans="8:8">
      <c r="H125" s="3"/>
    </row>
    <row r="126" spans="8:8">
      <c r="H126" s="3"/>
    </row>
    <row r="127" spans="8:8">
      <c r="H127" s="3"/>
    </row>
    <row r="128" spans="8:8">
      <c r="H128" s="3"/>
    </row>
    <row r="129" spans="8:8">
      <c r="H129" s="3"/>
    </row>
    <row r="130" spans="8:8">
      <c r="H130" s="3"/>
    </row>
    <row r="131" spans="8:8">
      <c r="H131" s="3"/>
    </row>
    <row r="132" spans="8:8">
      <c r="H132" s="3"/>
    </row>
    <row r="133" spans="8:8">
      <c r="H133" s="3"/>
    </row>
    <row r="134" spans="8:8">
      <c r="H134" s="3"/>
    </row>
    <row r="135" spans="8:8">
      <c r="H135" s="3"/>
    </row>
    <row r="136" spans="8:8">
      <c r="H136" s="3"/>
    </row>
    <row r="137" spans="8:8">
      <c r="H137" s="3"/>
    </row>
    <row r="138" spans="8:8">
      <c r="H138" s="3"/>
    </row>
    <row r="139" spans="8:8">
      <c r="H139" s="3"/>
    </row>
    <row r="140" spans="8:8">
      <c r="H140" s="3"/>
    </row>
    <row r="141" spans="8:8">
      <c r="H141" s="3"/>
    </row>
    <row r="142" spans="8:8">
      <c r="H142" s="3"/>
    </row>
    <row r="143" spans="8:8">
      <c r="H143" s="3"/>
    </row>
    <row r="144" spans="8:8">
      <c r="H144" s="3"/>
    </row>
    <row r="145" spans="8:8">
      <c r="H145" s="3"/>
    </row>
    <row r="146" spans="8:8">
      <c r="H146" s="3"/>
    </row>
    <row r="147" spans="8:8">
      <c r="H147" s="3"/>
    </row>
    <row r="148" spans="8:8">
      <c r="H148" s="3"/>
    </row>
    <row r="149" spans="8:8">
      <c r="H149" s="3"/>
    </row>
    <row r="150" spans="8:8">
      <c r="H150" s="3"/>
    </row>
    <row r="151" spans="8:8">
      <c r="H151" s="3"/>
    </row>
    <row r="152" spans="8:8">
      <c r="H152" s="3"/>
    </row>
    <row r="153" spans="8:8">
      <c r="H153" s="3"/>
    </row>
    <row r="154" spans="8:8">
      <c r="H154" s="3"/>
    </row>
    <row r="155" spans="8:8">
      <c r="H155" s="3"/>
    </row>
    <row r="156" spans="8:8">
      <c r="H156" s="3"/>
    </row>
    <row r="157" spans="8:8">
      <c r="H157" s="3"/>
    </row>
    <row r="158" spans="8:8">
      <c r="H158" s="3"/>
    </row>
    <row r="159" spans="8:8">
      <c r="H159" s="3"/>
    </row>
    <row r="160" spans="8:8">
      <c r="H160" s="3"/>
    </row>
    <row r="161" spans="8:8">
      <c r="H161" s="3"/>
    </row>
    <row r="162" spans="8:8">
      <c r="H162" s="3"/>
    </row>
    <row r="163" spans="8:8">
      <c r="H163" s="3"/>
    </row>
    <row r="164" spans="8:8">
      <c r="H164" s="3"/>
    </row>
    <row r="165" spans="8:8">
      <c r="H165" s="3"/>
    </row>
    <row r="166" spans="8:8">
      <c r="H166" s="3"/>
    </row>
    <row r="167" spans="8:8">
      <c r="H167" s="3"/>
    </row>
    <row r="168" spans="8:8">
      <c r="H168" s="3"/>
    </row>
    <row r="169" spans="8:8">
      <c r="H169" s="3"/>
    </row>
    <row r="170" spans="8:8">
      <c r="H170" s="3"/>
    </row>
    <row r="171" spans="8:8">
      <c r="H171" s="3"/>
    </row>
    <row r="172" spans="8:8">
      <c r="H172" s="3"/>
    </row>
    <row r="173" spans="8:8">
      <c r="H173" s="3"/>
    </row>
    <row r="174" spans="8:8">
      <c r="H174" s="3"/>
    </row>
    <row r="175" spans="8:8">
      <c r="H175" s="3"/>
    </row>
    <row r="176" spans="8:8">
      <c r="H176" s="3"/>
    </row>
    <row r="177" spans="8:8">
      <c r="H177" s="3"/>
    </row>
    <row r="178" spans="8:8">
      <c r="H178" s="3"/>
    </row>
    <row r="179" spans="8:8">
      <c r="H179" s="3"/>
    </row>
    <row r="180" spans="8:8">
      <c r="H180" s="3"/>
    </row>
    <row r="181" spans="8:8">
      <c r="H181" s="3"/>
    </row>
  </sheetData>
  <sheetProtection algorithmName="SHA-512" hashValue="TJcrCdsgePHOXvu2S+rCUFcDGzp1mL0MpkHe8YGJw/61UeK8c2HSp2H+gKYQaxVj3BA+L1mCTWrDSP8in/akzQ==" saltValue="kF7sj3SGL4rWDjwZ5Etce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" sqref="B2"/>
    </sheetView>
  </sheetViews>
  <sheetFormatPr defaultColWidth="11.42578125" defaultRowHeight="14.45"/>
  <cols>
    <col min="2" max="2" width="67.7109375" customWidth="1"/>
  </cols>
  <sheetData>
    <row r="1" spans="2:2" ht="15" thickBot="1">
      <c r="B1" s="1" t="s">
        <v>86</v>
      </c>
    </row>
    <row r="2" spans="2:2" ht="15" thickBot="1">
      <c r="B2" s="29" t="s">
        <v>87</v>
      </c>
    </row>
    <row r="3" spans="2:2" ht="15" thickBot="1">
      <c r="B3" s="1" t="s">
        <v>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/>
</file>

<file path=customXml/itemProps2.xml><?xml version="1.0" encoding="utf-8"?>
<ds:datastoreItem xmlns:ds="http://schemas.openxmlformats.org/officeDocument/2006/customXml" ds:itemID="{9F44FB17-1FF8-4B15-B694-1685D58BA2C2}"/>
</file>

<file path=customXml/itemProps3.xml><?xml version="1.0" encoding="utf-8"?>
<ds:datastoreItem xmlns:ds="http://schemas.openxmlformats.org/officeDocument/2006/customXml" ds:itemID="{DA8A7E84-EC2F-48E3-A1FB-3554E872B42B}"/>
</file>

<file path=customXml/itemProps4.xml><?xml version="1.0" encoding="utf-8"?>
<ds:datastoreItem xmlns:ds="http://schemas.openxmlformats.org/officeDocument/2006/customXml" ds:itemID="{D53EAAA9-5CA9-4A6F-A756-75BBCFB1C1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Metro de Madrid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Carretero Román, Miguel Ángel</cp:lastModifiedBy>
  <cp:revision/>
  <dcterms:created xsi:type="dcterms:W3CDTF">2023-06-09T08:33:37Z</dcterms:created>
  <dcterms:modified xsi:type="dcterms:W3CDTF">2025-06-26T11:55:24Z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