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8_{F217151C-8CEA-4978-97C6-FE203301653A}" xr6:coauthVersionLast="47" xr6:coauthVersionMax="47" xr10:uidLastSave="{00000000-0000-0000-0000-000000000000}"/>
  <bookViews>
    <workbookView xWindow="-108" yWindow="-108" windowWidth="23256" windowHeight="12456" activeTab="1" xr2:uid="{C6ACD748-C22A-4745-9891-680917CF6D94}"/>
  </bookViews>
  <sheets>
    <sheet name="CERTO" sheetId="1" r:id="rId1"/>
    <sheet name="Oferta económica" sheetId="2" r:id="rId2"/>
    <sheet name="Glosari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" i="2"/>
  <c r="I2" i="2"/>
  <c r="I257" i="2" l="1"/>
  <c r="K257" i="2" s="1"/>
  <c r="I258" i="2"/>
  <c r="K258" i="2" s="1"/>
  <c r="I259" i="2"/>
  <c r="K259" i="2" s="1"/>
  <c r="H272" i="1"/>
  <c r="I272" i="1" s="1"/>
  <c r="H271" i="1"/>
  <c r="I271" i="1" s="1"/>
  <c r="H270" i="1"/>
  <c r="I270" i="1" s="1"/>
  <c r="I3" i="2"/>
  <c r="I4" i="2"/>
  <c r="K4" i="2" s="1"/>
  <c r="I5" i="2"/>
  <c r="I6" i="2"/>
  <c r="K6" i="2" s="1"/>
  <c r="I7" i="2"/>
  <c r="K7" i="2" s="1"/>
  <c r="I8" i="2"/>
  <c r="K8" i="2" s="1"/>
  <c r="I9" i="2"/>
  <c r="K9" i="2" s="1"/>
  <c r="I10" i="2"/>
  <c r="K10" i="2" s="1"/>
  <c r="I11" i="2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I20" i="2"/>
  <c r="K20" i="2" s="1"/>
  <c r="I21" i="2"/>
  <c r="K21" i="2" s="1"/>
  <c r="I22" i="2"/>
  <c r="I23" i="2"/>
  <c r="K23" i="2" s="1"/>
  <c r="I24" i="2"/>
  <c r="K24" i="2" s="1"/>
  <c r="I25" i="2"/>
  <c r="K25" i="2" s="1"/>
  <c r="I26" i="2"/>
  <c r="K26" i="2" s="1"/>
  <c r="I27" i="2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I34" i="2"/>
  <c r="K34" i="2" s="1"/>
  <c r="I35" i="2"/>
  <c r="I36" i="2"/>
  <c r="K36" i="2" s="1"/>
  <c r="I37" i="2"/>
  <c r="K37" i="2" s="1"/>
  <c r="I38" i="2"/>
  <c r="I39" i="2"/>
  <c r="K39" i="2" s="1"/>
  <c r="I40" i="2"/>
  <c r="K40" i="2" s="1"/>
  <c r="I41" i="2"/>
  <c r="K41" i="2" s="1"/>
  <c r="I42" i="2"/>
  <c r="K42" i="2" s="1"/>
  <c r="I43" i="2"/>
  <c r="I44" i="2"/>
  <c r="K44" i="2" s="1"/>
  <c r="I45" i="2"/>
  <c r="K45" i="2" s="1"/>
  <c r="I46" i="2"/>
  <c r="K46" i="2" s="1"/>
  <c r="I47" i="2"/>
  <c r="K47" i="2" s="1"/>
  <c r="I48" i="2"/>
  <c r="K48" i="2" s="1"/>
  <c r="I49" i="2"/>
  <c r="K49" i="2" s="1"/>
  <c r="I50" i="2"/>
  <c r="K50" i="2" s="1"/>
  <c r="I51" i="2"/>
  <c r="I52" i="2"/>
  <c r="K52" i="2" s="1"/>
  <c r="I53" i="2"/>
  <c r="K53" i="2" s="1"/>
  <c r="I54" i="2"/>
  <c r="K54" i="2" s="1"/>
  <c r="I55" i="2"/>
  <c r="K55" i="2" s="1"/>
  <c r="I56" i="2"/>
  <c r="K56" i="2" s="1"/>
  <c r="I57" i="2"/>
  <c r="K57" i="2" s="1"/>
  <c r="I58" i="2"/>
  <c r="K58" i="2" s="1"/>
  <c r="I59" i="2"/>
  <c r="I60" i="2"/>
  <c r="K60" i="2" s="1"/>
  <c r="I61" i="2"/>
  <c r="K61" i="2" s="1"/>
  <c r="I62" i="2"/>
  <c r="I63" i="2"/>
  <c r="K63" i="2" s="1"/>
  <c r="I64" i="2"/>
  <c r="K64" i="2" s="1"/>
  <c r="I65" i="2"/>
  <c r="K65" i="2" s="1"/>
  <c r="I66" i="2"/>
  <c r="K66" i="2" s="1"/>
  <c r="I67" i="2"/>
  <c r="I68" i="2"/>
  <c r="K68" i="2" s="1"/>
  <c r="I69" i="2"/>
  <c r="K69" i="2" s="1"/>
  <c r="I70" i="2"/>
  <c r="K70" i="2" s="1"/>
  <c r="I71" i="2"/>
  <c r="K71" i="2" s="1"/>
  <c r="I72" i="2"/>
  <c r="K72" i="2" s="1"/>
  <c r="I73" i="2"/>
  <c r="K73" i="2" s="1"/>
  <c r="I74" i="2"/>
  <c r="K74" i="2" s="1"/>
  <c r="I75" i="2"/>
  <c r="I76" i="2"/>
  <c r="K76" i="2" s="1"/>
  <c r="I77" i="2"/>
  <c r="I78" i="2"/>
  <c r="I79" i="2"/>
  <c r="K79" i="2" s="1"/>
  <c r="I80" i="2"/>
  <c r="K80" i="2" s="1"/>
  <c r="I81" i="2"/>
  <c r="K81" i="2" s="1"/>
  <c r="I82" i="2"/>
  <c r="K82" i="2" s="1"/>
  <c r="I83" i="2"/>
  <c r="K83" i="2" s="1"/>
  <c r="I84" i="2"/>
  <c r="K84" i="2" s="1"/>
  <c r="I85" i="2"/>
  <c r="K85" i="2" s="1"/>
  <c r="I86" i="2"/>
  <c r="K86" i="2" s="1"/>
  <c r="I87" i="2"/>
  <c r="K87" i="2" s="1"/>
  <c r="I88" i="2"/>
  <c r="K88" i="2" s="1"/>
  <c r="I89" i="2"/>
  <c r="K89" i="2" s="1"/>
  <c r="I90" i="2"/>
  <c r="K90" i="2" s="1"/>
  <c r="I91" i="2"/>
  <c r="K91" i="2" s="1"/>
  <c r="I92" i="2"/>
  <c r="K92" i="2" s="1"/>
  <c r="I93" i="2"/>
  <c r="K93" i="2" s="1"/>
  <c r="I94" i="2"/>
  <c r="K94" i="2" s="1"/>
  <c r="I95" i="2"/>
  <c r="K95" i="2" s="1"/>
  <c r="I96" i="2"/>
  <c r="K96" i="2" s="1"/>
  <c r="I97" i="2"/>
  <c r="K97" i="2" s="1"/>
  <c r="I98" i="2"/>
  <c r="K98" i="2" s="1"/>
  <c r="I99" i="2"/>
  <c r="K99" i="2" s="1"/>
  <c r="I100" i="2"/>
  <c r="K100" i="2" s="1"/>
  <c r="I101" i="2"/>
  <c r="K101" i="2" s="1"/>
  <c r="I102" i="2"/>
  <c r="K102" i="2" s="1"/>
  <c r="I103" i="2"/>
  <c r="K103" i="2" s="1"/>
  <c r="I104" i="2"/>
  <c r="K104" i="2" s="1"/>
  <c r="I105" i="2"/>
  <c r="K105" i="2" s="1"/>
  <c r="I106" i="2"/>
  <c r="K106" i="2" s="1"/>
  <c r="I107" i="2"/>
  <c r="K107" i="2" s="1"/>
  <c r="I108" i="2"/>
  <c r="K108" i="2" s="1"/>
  <c r="I109" i="2"/>
  <c r="K109" i="2" s="1"/>
  <c r="I110" i="2"/>
  <c r="K110" i="2" s="1"/>
  <c r="I111" i="2"/>
  <c r="K111" i="2" s="1"/>
  <c r="I112" i="2"/>
  <c r="K112" i="2" s="1"/>
  <c r="I113" i="2"/>
  <c r="K113" i="2" s="1"/>
  <c r="I114" i="2"/>
  <c r="K114" i="2" s="1"/>
  <c r="I115" i="2"/>
  <c r="K115" i="2" s="1"/>
  <c r="I116" i="2"/>
  <c r="K116" i="2" s="1"/>
  <c r="I117" i="2"/>
  <c r="I118" i="2"/>
  <c r="K118" i="2" s="1"/>
  <c r="I119" i="2"/>
  <c r="K119" i="2" s="1"/>
  <c r="I120" i="2"/>
  <c r="K120" i="2" s="1"/>
  <c r="I121" i="2"/>
  <c r="K121" i="2" s="1"/>
  <c r="I122" i="2"/>
  <c r="K122" i="2" s="1"/>
  <c r="I123" i="2"/>
  <c r="K123" i="2" s="1"/>
  <c r="I124" i="2"/>
  <c r="K124" i="2" s="1"/>
  <c r="I125" i="2"/>
  <c r="K125" i="2" s="1"/>
  <c r="I126" i="2"/>
  <c r="K126" i="2" s="1"/>
  <c r="I127" i="2"/>
  <c r="K127" i="2" s="1"/>
  <c r="I128" i="2"/>
  <c r="K128" i="2" s="1"/>
  <c r="I129" i="2"/>
  <c r="K129" i="2" s="1"/>
  <c r="I130" i="2"/>
  <c r="I131" i="2"/>
  <c r="K131" i="2" s="1"/>
  <c r="I132" i="2"/>
  <c r="K132" i="2" s="1"/>
  <c r="I133" i="2"/>
  <c r="K133" i="2" s="1"/>
  <c r="I134" i="2"/>
  <c r="K134" i="2" s="1"/>
  <c r="I135" i="2"/>
  <c r="K135" i="2" s="1"/>
  <c r="I136" i="2"/>
  <c r="K136" i="2" s="1"/>
  <c r="I137" i="2"/>
  <c r="K137" i="2" s="1"/>
  <c r="I138" i="2"/>
  <c r="K138" i="2" s="1"/>
  <c r="I139" i="2"/>
  <c r="K139" i="2" s="1"/>
  <c r="I140" i="2"/>
  <c r="K140" i="2" s="1"/>
  <c r="I141" i="2"/>
  <c r="K141" i="2" s="1"/>
  <c r="I142" i="2"/>
  <c r="K142" i="2" s="1"/>
  <c r="I143" i="2"/>
  <c r="K143" i="2" s="1"/>
  <c r="I144" i="2"/>
  <c r="K144" i="2" s="1"/>
  <c r="I145" i="2"/>
  <c r="K145" i="2" s="1"/>
  <c r="I146" i="2"/>
  <c r="K146" i="2" s="1"/>
  <c r="I147" i="2"/>
  <c r="K147" i="2" s="1"/>
  <c r="I148" i="2"/>
  <c r="K148" i="2" s="1"/>
  <c r="I149" i="2"/>
  <c r="K149" i="2" s="1"/>
  <c r="I150" i="2"/>
  <c r="K150" i="2" s="1"/>
  <c r="I151" i="2"/>
  <c r="K151" i="2" s="1"/>
  <c r="I152" i="2"/>
  <c r="K152" i="2" s="1"/>
  <c r="I153" i="2"/>
  <c r="K153" i="2" s="1"/>
  <c r="I154" i="2"/>
  <c r="K154" i="2" s="1"/>
  <c r="I155" i="2"/>
  <c r="K155" i="2" s="1"/>
  <c r="I156" i="2"/>
  <c r="K156" i="2" s="1"/>
  <c r="I157" i="2"/>
  <c r="K157" i="2" s="1"/>
  <c r="I158" i="2"/>
  <c r="K158" i="2" s="1"/>
  <c r="I159" i="2"/>
  <c r="K159" i="2" s="1"/>
  <c r="I160" i="2"/>
  <c r="K160" i="2" s="1"/>
  <c r="I161" i="2"/>
  <c r="K161" i="2" s="1"/>
  <c r="I162" i="2"/>
  <c r="K162" i="2" s="1"/>
  <c r="I163" i="2"/>
  <c r="K163" i="2" s="1"/>
  <c r="I164" i="2"/>
  <c r="K164" i="2" s="1"/>
  <c r="I165" i="2"/>
  <c r="K165" i="2" s="1"/>
  <c r="I166" i="2"/>
  <c r="K166" i="2" s="1"/>
  <c r="I167" i="2"/>
  <c r="K167" i="2" s="1"/>
  <c r="I168" i="2"/>
  <c r="K168" i="2" s="1"/>
  <c r="I169" i="2"/>
  <c r="K169" i="2" s="1"/>
  <c r="I170" i="2"/>
  <c r="I171" i="2"/>
  <c r="K171" i="2" s="1"/>
  <c r="I172" i="2"/>
  <c r="K172" i="2" s="1"/>
  <c r="I173" i="2"/>
  <c r="K173" i="2" s="1"/>
  <c r="I174" i="2"/>
  <c r="K174" i="2" s="1"/>
  <c r="I175" i="2"/>
  <c r="K175" i="2" s="1"/>
  <c r="I176" i="2"/>
  <c r="K176" i="2" s="1"/>
  <c r="I177" i="2"/>
  <c r="K177" i="2" s="1"/>
  <c r="I178" i="2"/>
  <c r="K178" i="2" s="1"/>
  <c r="I179" i="2"/>
  <c r="K179" i="2" s="1"/>
  <c r="I180" i="2"/>
  <c r="K180" i="2" s="1"/>
  <c r="I181" i="2"/>
  <c r="K181" i="2" s="1"/>
  <c r="I182" i="2"/>
  <c r="K182" i="2" s="1"/>
  <c r="I183" i="2"/>
  <c r="K183" i="2" s="1"/>
  <c r="I184" i="2"/>
  <c r="K184" i="2" s="1"/>
  <c r="I185" i="2"/>
  <c r="K185" i="2" s="1"/>
  <c r="I186" i="2"/>
  <c r="K186" i="2" s="1"/>
  <c r="I187" i="2"/>
  <c r="K187" i="2" s="1"/>
  <c r="I188" i="2"/>
  <c r="K188" i="2" s="1"/>
  <c r="I189" i="2"/>
  <c r="K189" i="2" s="1"/>
  <c r="I190" i="2"/>
  <c r="K190" i="2" s="1"/>
  <c r="I191" i="2"/>
  <c r="K191" i="2" s="1"/>
  <c r="I192" i="2"/>
  <c r="K192" i="2" s="1"/>
  <c r="I193" i="2"/>
  <c r="K193" i="2" s="1"/>
  <c r="I194" i="2"/>
  <c r="K194" i="2" s="1"/>
  <c r="I195" i="2"/>
  <c r="K195" i="2" s="1"/>
  <c r="I196" i="2"/>
  <c r="K196" i="2" s="1"/>
  <c r="I197" i="2"/>
  <c r="K197" i="2" s="1"/>
  <c r="I198" i="2"/>
  <c r="K198" i="2" s="1"/>
  <c r="I199" i="2"/>
  <c r="K199" i="2" s="1"/>
  <c r="I200" i="2"/>
  <c r="K200" i="2" s="1"/>
  <c r="I201" i="2"/>
  <c r="K201" i="2" s="1"/>
  <c r="I202" i="2"/>
  <c r="K202" i="2" s="1"/>
  <c r="I203" i="2"/>
  <c r="K203" i="2" s="1"/>
  <c r="I204" i="2"/>
  <c r="K204" i="2" s="1"/>
  <c r="I205" i="2"/>
  <c r="K205" i="2" s="1"/>
  <c r="I206" i="2"/>
  <c r="K206" i="2" s="1"/>
  <c r="I207" i="2"/>
  <c r="K207" i="2" s="1"/>
  <c r="I208" i="2"/>
  <c r="K208" i="2" s="1"/>
  <c r="I209" i="2"/>
  <c r="K209" i="2" s="1"/>
  <c r="I210" i="2"/>
  <c r="K210" i="2" s="1"/>
  <c r="I211" i="2"/>
  <c r="K211" i="2" s="1"/>
  <c r="I212" i="2"/>
  <c r="K212" i="2" s="1"/>
  <c r="I213" i="2"/>
  <c r="K213" i="2" s="1"/>
  <c r="I214" i="2"/>
  <c r="K214" i="2" s="1"/>
  <c r="I215" i="2"/>
  <c r="K215" i="2" s="1"/>
  <c r="I216" i="2"/>
  <c r="K216" i="2" s="1"/>
  <c r="I217" i="2"/>
  <c r="K217" i="2" s="1"/>
  <c r="I218" i="2"/>
  <c r="K218" i="2" s="1"/>
  <c r="I219" i="2"/>
  <c r="K219" i="2" s="1"/>
  <c r="I220" i="2"/>
  <c r="K220" i="2" s="1"/>
  <c r="I221" i="2"/>
  <c r="K221" i="2" s="1"/>
  <c r="I222" i="2"/>
  <c r="K222" i="2" s="1"/>
  <c r="I223" i="2"/>
  <c r="K223" i="2" s="1"/>
  <c r="I224" i="2"/>
  <c r="K224" i="2" s="1"/>
  <c r="I225" i="2"/>
  <c r="K225" i="2" s="1"/>
  <c r="I226" i="2"/>
  <c r="K226" i="2" s="1"/>
  <c r="I227" i="2"/>
  <c r="K227" i="2" s="1"/>
  <c r="I228" i="2"/>
  <c r="K228" i="2" s="1"/>
  <c r="I229" i="2"/>
  <c r="I230" i="2"/>
  <c r="K230" i="2" s="1"/>
  <c r="I231" i="2"/>
  <c r="K231" i="2" s="1"/>
  <c r="I232" i="2"/>
  <c r="K232" i="2" s="1"/>
  <c r="I233" i="2"/>
  <c r="K233" i="2" s="1"/>
  <c r="I234" i="2"/>
  <c r="K234" i="2" s="1"/>
  <c r="I235" i="2"/>
  <c r="K235" i="2" s="1"/>
  <c r="I236" i="2"/>
  <c r="K236" i="2" s="1"/>
  <c r="I237" i="2"/>
  <c r="K237" i="2" s="1"/>
  <c r="I238" i="2"/>
  <c r="K238" i="2" s="1"/>
  <c r="I239" i="2"/>
  <c r="K239" i="2" s="1"/>
  <c r="I240" i="2"/>
  <c r="K240" i="2" s="1"/>
  <c r="I241" i="2"/>
  <c r="K241" i="2" s="1"/>
  <c r="I242" i="2"/>
  <c r="K242" i="2" s="1"/>
  <c r="I243" i="2"/>
  <c r="K243" i="2" s="1"/>
  <c r="I244" i="2"/>
  <c r="K244" i="2" s="1"/>
  <c r="I245" i="2"/>
  <c r="K245" i="2" s="1"/>
  <c r="I246" i="2"/>
  <c r="K246" i="2" s="1"/>
  <c r="I247" i="2"/>
  <c r="K247" i="2" s="1"/>
  <c r="I248" i="2"/>
  <c r="K248" i="2" s="1"/>
  <c r="I249" i="2"/>
  <c r="K249" i="2" s="1"/>
  <c r="I250" i="2"/>
  <c r="K250" i="2" s="1"/>
  <c r="I251" i="2"/>
  <c r="K251" i="2" s="1"/>
  <c r="I252" i="2"/>
  <c r="K252" i="2" s="1"/>
  <c r="I253" i="2"/>
  <c r="K253" i="2" s="1"/>
  <c r="I254" i="2"/>
  <c r="K254" i="2" s="1"/>
  <c r="I255" i="2"/>
  <c r="K255" i="2" s="1"/>
  <c r="I256" i="2"/>
  <c r="K256" i="2" s="1"/>
  <c r="K2" i="2"/>
  <c r="K3" i="2"/>
  <c r="K11" i="2"/>
  <c r="K19" i="2"/>
  <c r="K22" i="2"/>
  <c r="K27" i="2"/>
  <c r="K35" i="2"/>
  <c r="K38" i="2"/>
  <c r="K43" i="2"/>
  <c r="K51" i="2"/>
  <c r="K59" i="2"/>
  <c r="K62" i="2"/>
  <c r="K67" i="2"/>
  <c r="K75" i="2"/>
  <c r="K77" i="2"/>
  <c r="K78" i="2"/>
  <c r="K117" i="2"/>
  <c r="K130" i="2"/>
  <c r="K170" i="2"/>
  <c r="K229" i="2"/>
  <c r="K5" i="2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14" i="1"/>
  <c r="H7" i="1" l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14" i="1"/>
  <c r="I76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77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H6" i="1" l="1"/>
  <c r="H3" i="1"/>
  <c r="H5" i="1" s="1"/>
  <c r="D3" i="1"/>
  <c r="D4" i="1" s="1"/>
  <c r="H4" i="1" l="1"/>
  <c r="H8" i="1" s="1"/>
  <c r="D6" i="1"/>
  <c r="D8" i="1" s="1"/>
</calcChain>
</file>

<file path=xl/sharedStrings.xml><?xml version="1.0" encoding="utf-8"?>
<sst xmlns="http://schemas.openxmlformats.org/spreadsheetml/2006/main" count="1863" uniqueCount="588">
  <si>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</si>
  <si>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</si>
  <si>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</si>
  <si>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</si>
  <si>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</si>
  <si>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</si>
  <si>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</si>
  <si>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</si>
  <si>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</si>
  <si>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</si>
  <si>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</si>
  <si>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</si>
  <si>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</si>
  <si>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</si>
  <si>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</si>
  <si>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</si>
  <si>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</si>
  <si>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</si>
  <si>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</si>
  <si>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</si>
  <si>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</si>
  <si>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</si>
  <si>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</si>
  <si>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</si>
  <si>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</si>
  <si>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</si>
  <si>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</si>
  <si>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</si>
  <si>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</si>
  <si>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ud</t>
  </si>
  <si>
    <t>1.2</t>
  </si>
  <si>
    <t>5602 AUTOSEGURO</t>
  </si>
  <si>
    <t>ADAPTAD. ELECTRODOS P/PINZA SENSITAB 1UD    Ó  EQUIVALENTE</t>
  </si>
  <si>
    <t>ADAPTADOR CLIP-BANANA 4MM BLANCO</t>
  </si>
  <si>
    <t>ADAPTADOR PARA TRANSDUCTOR DESECH. A FILTRO 29 ESPIROMETRIA</t>
  </si>
  <si>
    <t>ALCOHOL 96º DESINFECTANTE 1000 mL</t>
  </si>
  <si>
    <t xml:space="preserve">ALMOHADILLA CASCOS AUDIOMETRIATDH39 TELEPHONIC REF: 01212 </t>
  </si>
  <si>
    <t>BATA 1 USO PAPEL 40g 115X137CM SIN MANGAS</t>
  </si>
  <si>
    <t>BATA POLIPROPILENO MANGA LARGA DESECHABLE UNIDAD</t>
  </si>
  <si>
    <t>BATEA CARTON DESECHABLE</t>
  </si>
  <si>
    <t>BOLSA AUTOCIERRE 12X20+5 SOLAPA ADHESIVA</t>
  </si>
  <si>
    <t>BOMBIL. WELCH ALLYN HALOG. 3,5V CABEZAL  Ó  EQUIVALENTE</t>
  </si>
  <si>
    <t>BOMBILLA WELCH ALLYN HALOGENA 3,5V   Ó  EQUIVALENTE</t>
  </si>
  <si>
    <t>BOQUILLA ESPIROMETRIA TRANSDUCTOR DESECHABLE CON FILTRO VIRICO SIBEL</t>
  </si>
  <si>
    <t>BOQUILLA ESTANDAR Alcotest Modelo ( 5820/6000/6820/7000/7510 DRAGER)</t>
  </si>
  <si>
    <t>BOQUILLAS DESECHABLES  PARA ESPIROMETRO DATOSPIR -200</t>
  </si>
  <si>
    <t xml:space="preserve">BOTIQUIN RIÑONERA / BANDOLERA </t>
  </si>
  <si>
    <t>CANULA GUEDEL Nº1   Ó  EQUIVALENTE</t>
  </si>
  <si>
    <t>CANULA GUEDEL Nº2   Ó  EQUIVALENTE</t>
  </si>
  <si>
    <t>CANULA GUEDEL Nº3   Ó  EQUIVALENTE</t>
  </si>
  <si>
    <t>CANULA GUEDEL Nº4   Ó  EQUIVALENTE</t>
  </si>
  <si>
    <t>CANULA GUEDEL Nº5   Ó  EQUIVALENTE</t>
  </si>
  <si>
    <t>CATETER INTRAVENOSO  14G 2 "</t>
  </si>
  <si>
    <t>CATETER INTRAVENOSO  18G 1-1/4"</t>
  </si>
  <si>
    <t>CATETER INTRAVENOSO  20G 1-1/4"</t>
  </si>
  <si>
    <t>CATETER INTRAVENOSO  22G 1"</t>
  </si>
  <si>
    <t xml:space="preserve">CATETER INTRAVENOSO  24G 3/4" 1 UD </t>
  </si>
  <si>
    <t>CATETER INTRAVENOSO 16G 2"</t>
  </si>
  <si>
    <t>COMPRESOR GOMA</t>
  </si>
  <si>
    <t>EQUIPO INFUSION SUERO INTRAVENOSO</t>
  </si>
  <si>
    <t xml:space="preserve">FILTRO BACTERIANO / VIRICO 28 mm TRANSDUCTOR DESECHABLE ref 9502-3AE </t>
  </si>
  <si>
    <t>FONENDOSCOPIO LITTMAN CLASSIC II SE</t>
  </si>
  <si>
    <t>GEL ULTRASONIDOS  250ml</t>
  </si>
  <si>
    <t>GLUCOMETRO ACCU-CHEK PERFORMA</t>
  </si>
  <si>
    <t xml:space="preserve">JUEGO AURICULARES AUDIOMETRIA VIA AEREA SIBEL REF:02260 </t>
  </si>
  <si>
    <t>LINTERNA EXPLORACION BCL</t>
  </si>
  <si>
    <t>LLAVE 3 VIAS ESTERIL CPK</t>
  </si>
  <si>
    <t>MANGUITO WRAPCUFF TENSIOMETRO OMRON</t>
  </si>
  <si>
    <t>MASCARILLAS PROTECCION RESPIRATORIA DESECHABLE FFP2</t>
  </si>
  <si>
    <t>MASCARILLAS PROTECCION RESPIRATORIA DESECHABLE FFP3</t>
  </si>
  <si>
    <t>MASCARILLAS QUIRURGICAS AZUL TRIPLE CAPA CAJA 100 UNIDADES</t>
  </si>
  <si>
    <t>PINZA NARIZ PARA ESPIROMETRO </t>
  </si>
  <si>
    <t>PULSIOXIMETRO DIGITAL PORTÁTIL</t>
  </si>
  <si>
    <t>PUR ZELLIN COMPRESA BOLSA 1 ROLLO    Ó  EQUIVALENTE</t>
  </si>
  <si>
    <t>REPUESTO ESFINGOMANÓMETRO WELCHALLYN PARED   Ó  EQUIVALENTE</t>
  </si>
  <si>
    <t>ROLLO PAPEL TERM 110X25 ESPIROMETRO DATOSPIR TOUCH EASY</t>
  </si>
  <si>
    <t>STERILLIUM GEL 100 ML  HARTMANN Ó  EQUIVALENTE</t>
  </si>
  <si>
    <t>STERILLIUM GEL 475 ML C/VALVULA HARTMANN  Ó  EQUIVALENTE</t>
  </si>
  <si>
    <t>STERILLIUM GEL 975 ML C/VALVULA HARTMANN   Ó  EQUIVALENTE</t>
  </si>
  <si>
    <t>TENSIOMETRO OMRON M6 CONFORT DIGITAL   Ó  EQUIVALENTE</t>
  </si>
  <si>
    <t>TENSIOMETRO RIESTER MINIMUS II   Ó  EQUIVALENTE</t>
  </si>
  <si>
    <t xml:space="preserve">TERMOMETRO DIGITAL 3 DIGITOS </t>
  </si>
  <si>
    <t>TERMOMETRO IR SIN CONTACTO</t>
  </si>
  <si>
    <t xml:space="preserve">TEST DE DROGAS VINCIDROG 6 DROGAS VINCILAB SALIVA REF VD06DS32M-A </t>
  </si>
  <si>
    <t>TEST DETECTOR DE DROGAS PORTATIL DRUGWIPE  5S  C/25UD</t>
  </si>
  <si>
    <t>TEST DETECTOR DE DROGAS PORTATIL DRUGWIPE  6S  C/25UD</t>
  </si>
  <si>
    <t>TEST VINCIDROG MONOCLONALES DE ORINA VINCILAB(REF VD06DP250)</t>
  </si>
  <si>
    <t>TIRAS GLUCOMETRO ACCU-CHEK PERFORMA 50U</t>
  </si>
  <si>
    <t>TUBO ENDOTRAQUEAL Nº 5,5  CON BALON</t>
  </si>
  <si>
    <t>TUBO ENDOTRAQUEAL Nº 6  CON BALON</t>
  </si>
  <si>
    <t>TUBO ENDOTRAQUEAL Nº7  CON BALON</t>
  </si>
  <si>
    <t>TUBO ENDOTRAQUEAL Nº8  CON BALON</t>
  </si>
  <si>
    <t>T01</t>
  </si>
  <si>
    <t xml:space="preserve">AGUA OXIGENADA 10 VOL 250 ml 1UD  </t>
  </si>
  <si>
    <t>ALGODON ZIG-ZAG  25 GRAMOS DISFASAN  Ó  EQUIVALENTE</t>
  </si>
  <si>
    <t>APOSITO ESTERIL COSMOPOR E 15X8  Ó  EQUIVALENTE</t>
  </si>
  <si>
    <t>APOSITO ESTERIL COSMOPOR E 25X10  Ó  EQUIVALENTE</t>
  </si>
  <si>
    <t>APOSITO ESTERIL COSMOPOR E 7,2X5  Ó  EQUIVALENTE</t>
  </si>
  <si>
    <t>APOSITO FILM POLIURETANO TEGADERM 6 CM X 7 CM 1624W (Precio unidad) Ó  EQUIVALENTE</t>
  </si>
  <si>
    <t>APOSITO FILM POLIURETANOTEGADERM 10 X 12 CM 1626W (Precio unidad) Ó  EQUIVALENTE</t>
  </si>
  <si>
    <t>APOSITO PARAFINA 10X10 (SOBRE)</t>
  </si>
  <si>
    <t>APOSITO PARAFINA 7,5X10 (SOBRE)</t>
  </si>
  <si>
    <t xml:space="preserve">ARMARIO BOTIQUIN BLANCO </t>
  </si>
  <si>
    <t xml:space="preserve">BASTON INGLES NEGRO </t>
  </si>
  <si>
    <t>BOLSA FRIO  COLD PACK INSTANT  Ó  EQUIVALENTE</t>
  </si>
  <si>
    <t>BOLSA FRIO-CALOR REUTILIZABLE 10X15</t>
  </si>
  <si>
    <t>BOLSA FRIO-CALOR REUTILIZABLE 15X26</t>
  </si>
  <si>
    <t>BOLSA FRIO-CALOR REUTILIZABLE 30X26</t>
  </si>
  <si>
    <t>CABESTRILLO CYMAM CERRADO T- L  Ó  EQUIVALENTE</t>
  </si>
  <si>
    <t>CABESTRILLO CYMAM CERRADO T- M    Ó  EQUIVALENTE</t>
  </si>
  <si>
    <t>CEPILLO CON POVIDONA YODADA</t>
  </si>
  <si>
    <t>CLORHEXIDINA ALCOHOLICA 2% FRASCO 250 CC</t>
  </si>
  <si>
    <t>CLORHEXIDINA SOLUCION PARA HERIDAS 1%</t>
  </si>
  <si>
    <t>CODERA EPICONDILITIS EPIGEL AZUL TEYDER Ó  EQUIVALENTE</t>
  </si>
  <si>
    <t>COLLARIN AJUSTABLE STIFNECK-SELECT.ADULTO  Ó  EQUIVALENTE</t>
  </si>
  <si>
    <t>COLLARIN COLLAFOAM BLANDO T-L   Ó  EQUIVALENTE</t>
  </si>
  <si>
    <t>COLLARIN COLLAFOAM BLANDO T-M  Ó  EQUIVALENTE</t>
  </si>
  <si>
    <t>COLLARIN COLLAFOAM BLANDO T-S   Ó  EQUIVALENTE</t>
  </si>
  <si>
    <t>COMBUR TEST 10 UX CAJA 100 TIRAS   Ó  EQUIVALENTE</t>
  </si>
  <si>
    <t>CREMA MASAJE D.ROCA 1L TARRO   Ó  EQUIVALENTE</t>
  </si>
  <si>
    <t>ELECTRODO DESFIBRILADOR FR2 ADULTO PHILIPS</t>
  </si>
  <si>
    <t>ESPARADRA. PAPEL HIPOALERGICO 5mX2.5cm</t>
  </si>
  <si>
    <t>ESPARADRADP TAPE STRAPPAL FORTE 10 M X 5 CM (LEUKOTAPE)   Ó  EQUIVALENTE</t>
  </si>
  <si>
    <t>ESPARADRAPO HIPOALERGICO SEDA  5X2,5 cm</t>
  </si>
  <si>
    <t>ESPONGOSTAN ESPONJA 200X70X0,5  Ó  EQUIVALENTE</t>
  </si>
  <si>
    <t>FERULA  DISTAL STAXX Nº 6 BSN   Ó  EQUIVALENTE</t>
  </si>
  <si>
    <t>FERULA DISTAL STAXX Nº 3 S&amp;N   Ó  EQUIVALENTE</t>
  </si>
  <si>
    <t>FERULA DISTAL STAXX Nº 5 BSN   Ó  EQUIVALENTE</t>
  </si>
  <si>
    <t>FERULA DISTAL STAXX Nº 5 S&amp;N   Ó  EQUIVALENTE</t>
  </si>
  <si>
    <t>FERULA INMOVILIZADORA DEDO (tipo rana Federica)</t>
  </si>
  <si>
    <t>GRAPADORA 3M PRECISE 15 GRAPAS  Ó  EQUIVALENTE</t>
  </si>
  <si>
    <t xml:space="preserve">GRAPADORA 3M PRECISE 35 GRAPAS  Ó  EQUIVALENTE    </t>
  </si>
  <si>
    <t>INMOVILIZADOR DE MUÑECA BILATERAL ORTEC MQ410  Ó  EQUIVALENTE</t>
  </si>
  <si>
    <t>INMOVILIZADOR DE RODILLA GENU ACTIMOVE  TALLA G  Ó  EQUIVALENTE</t>
  </si>
  <si>
    <t xml:space="preserve">JABON CLORHEXIDINA  4% 500 ML </t>
  </si>
  <si>
    <t>LECHE DE MASAJE D.ROCA 1000 ML  Ó  EQUIVALENTE</t>
  </si>
  <si>
    <t>MANTA TERMICA HARTMANN ORO/ PLATA   Ó  EQUIVALENTE</t>
  </si>
  <si>
    <t>MASCARILLA O2 VENTURI 7 CONCENTRACIONES   Ó  EQUIVALENTE</t>
  </si>
  <si>
    <t>MEDIA CORTA (A-D) C.FTE T-G</t>
  </si>
  <si>
    <t>MEDIA CORTA (A-D) C.FTE T-M</t>
  </si>
  <si>
    <t>MEDIA CORTA (A-D) C.FTE T-P</t>
  </si>
  <si>
    <t>MEDIA VARISAN PANTY C.FTE T4  Ó  EQUIVALENTE</t>
  </si>
  <si>
    <t>MUÑEQUERA AJUSTABLE TALLA UNICA TEYDER   Ó  EQUIVALENTE</t>
  </si>
  <si>
    <t>MUÑEQUERA ENVOLVENTE NEOPRENO C/DEDO TEYDER   Ó  EQUIVALENTE</t>
  </si>
  <si>
    <t xml:space="preserve">MUÑEQUERA FERULA PALMAR-PULGAR DRCHA.TALLA L </t>
  </si>
  <si>
    <t xml:space="preserve">MUÑEQUERA FERULA PALMAR-PULGAR DRCHA.TALLA M </t>
  </si>
  <si>
    <t xml:space="preserve">MUÑEQUERA FERULA PALMAR-PULGAR DRCHA.TALLA S </t>
  </si>
  <si>
    <t>MUÑEQUERA FERULA PALMAR-PULGAR IZQ.TALLA L BSN MEDICAL   Ó  EQUIVALENTE</t>
  </si>
  <si>
    <t>MUÑEQUERA FERULA PALMAR-PULGAR IZQ.TALLA M BSN MEDICAL    Ó  EQUIVALENTE</t>
  </si>
  <si>
    <t>MUÑEQUERA FERULA PALMAR-PULGAR IZQ.TALLA S BSN MEDICAL   Ó  EQUIVALENTE</t>
  </si>
  <si>
    <t>MUÑEQUERA METACARPIANA MANUS ECO DERECHA T/L    Ó  EQUIVALENTE</t>
  </si>
  <si>
    <t>MUÑEQUERA METACARPIANA MANUS ECO DERECHA T/M    Ó  EQUIVALENTE</t>
  </si>
  <si>
    <t>MUÑEQUERA METACARPIANA MANUS ECO DERECHA T/S    Ó  EQUIVALENTE</t>
  </si>
  <si>
    <t>MUÑEQUERA METACARPIANA MANUS ECO IZQUIERDA T/L    Ó  EQUIVALENTE</t>
  </si>
  <si>
    <t>MUÑEQUERA METACARPIANA MANUS ECO IZQUIERDA T/M    Ó  EQUIVALENTE</t>
  </si>
  <si>
    <t>MUÑEQUERA METACARPIANA MANUS ECO IZQUIERDA T/S   Ó  EQUIVALENTE</t>
  </si>
  <si>
    <t>MUÑEQUERA NEOPRENO FERULADA ABDUCCION PULGAR MQ50A TU EMO    Ó  EQUIVALENTE</t>
  </si>
  <si>
    <t>MUSLERA NEOPRENO TALLA L</t>
  </si>
  <si>
    <t>MUSLERA NEOPRENO TALLA M</t>
  </si>
  <si>
    <t>MUSLERA NEOPRENO TALLA S</t>
  </si>
  <si>
    <t>MUSLERA NEOPRENO TALLA XL</t>
  </si>
  <si>
    <t>NOBECUTAN AEROSOL 320G 250 Ml   Ó  EQUIVALENTE</t>
  </si>
  <si>
    <t>PANTY COMPRESION NORMAL VARISAN NEGRO T4    Ó  EQUIVALENTE</t>
  </si>
  <si>
    <t>PAÑO 45X75 FOLIODRAPE ESTERIL    Ó  EQUIVALENTE</t>
  </si>
  <si>
    <t>PAÑO FOLIODRAPE 50X60 FENESTRADO ADHES.   Ó  EQUIVALENTE</t>
  </si>
  <si>
    <t>PAPEL UNIVERSAL P/MAX CASE MAC 8000</t>
  </si>
  <si>
    <t>PERNERA ELÁSTICA DE COMPRESIÓN LIGERA TALLA L</t>
  </si>
  <si>
    <t>PERNERA ELÁSTICA DE COMPRESIÓN LIGERA TALLA M</t>
  </si>
  <si>
    <t>PINZA QUITAGRAPAS MEDICAL WAITCH 13 CM   Ó  EQUIVALENTE</t>
  </si>
  <si>
    <t>PINZA QUITAGRAPAS PRECISE 3M   Ó  EQUIVALENTE</t>
  </si>
  <si>
    <t>RODILLERA ELASTICA ACTIMOME T-XL   Ó  EQUIVALENTE</t>
  </si>
  <si>
    <t>RODILLERA ELASTICA ACTIMOVE T-L   Ó  EQUIVALENTE</t>
  </si>
  <si>
    <t>RODILLERA ELASTICA ACTIMOVE T-M   Ó  EQUIVALENTE</t>
  </si>
  <si>
    <t>RODILLERA NEOPRENO CYMAM ROTULAR T-U   Ó  EQUIVALENTE</t>
  </si>
  <si>
    <t>RODILLERA NEOPRENO CYMAN CERRADA T-U    Ó  EQUIVALENTE</t>
  </si>
  <si>
    <t>SET CURAS Nº155</t>
  </si>
  <si>
    <t>SET SUTURAS  Nº12</t>
  </si>
  <si>
    <t>SILLA DE RUEDAS BREEZY 300 STANDARD    Ó  EQUIVALENTE</t>
  </si>
  <si>
    <t>SUERO FISIOLOGICO 30 cc</t>
  </si>
  <si>
    <t>SUTURA APROXIM. STERI STRIP 3X75MM 50UDS   Ó  EQUIVALENTE</t>
  </si>
  <si>
    <t>TIJERA RECTA A/R 11 SALUNATUR</t>
  </si>
  <si>
    <t>TOBILLERA ANATOMICA AIRCAST  T-L 10"   Ó  EQUIVALENTE</t>
  </si>
  <si>
    <t>TOBILLERA ANATOMICA AIRCAST  T-M 9"   Ó  EQUIVALENTE</t>
  </si>
  <si>
    <t>TOBILLERA ANATOMICA AIRCAST  T-S 6"   Ó  EQUIVALENTE</t>
  </si>
  <si>
    <t>TOBILLERA ELASTICA ACTIMOVE T-L 1 UN  Ó  EQUIVALENTE</t>
  </si>
  <si>
    <t>TOBILLERA ELASTICA ACTIMOVE T-M 1 UN    Ó  EQUIVALENTE</t>
  </si>
  <si>
    <t>TOBILLERA ELASTICA ACTIMOVE T-S   Ó  EQUIVALENTE</t>
  </si>
  <si>
    <t>TOBILLERA ELASTICA ACTIMOVE T-XL 1 UN   Ó  EQUIVALENTE</t>
  </si>
  <si>
    <t>TOVIPIE ALPARGATA CABALLERO  REF: 100-3   Ó  EQUIVALENTE</t>
  </si>
  <si>
    <t>TOVIPIE ALPARGATA SEÑORA  REF: 100-2   Ó  EQUIVALENTE</t>
  </si>
  <si>
    <t>VENDA ADHESIVA TENSOPLAST 4.5 m X 5 cm   Ó  EQUIVALENTE</t>
  </si>
  <si>
    <t>VENDA ADHESIVA TENSOPLAST 4.5 m X 7.5 cm   Ó  EQUIVALENTE</t>
  </si>
  <si>
    <t>VENDA COHESIVA PEHA-HAFT 4 m X 10 cm   Ó  EQUIVALENTE</t>
  </si>
  <si>
    <t>VENDA COHESIVA PEHA-HAFT 4 m X 6 cm   Ó  EQUIVALENTE</t>
  </si>
  <si>
    <t xml:space="preserve">VENDA CREPE  10 CM X 10 M   </t>
  </si>
  <si>
    <t>VENDA CREPE  4 CM X 10 M   Ó  EQUIVALENTE</t>
  </si>
  <si>
    <t>VENDA CREPE  7 CM X 4 M</t>
  </si>
  <si>
    <t>VENDA DE ALGODON  10 cm X 2,7 m</t>
  </si>
  <si>
    <t>VENDA DE ALGODON  7,5 cm X 2,7 m</t>
  </si>
  <si>
    <t>VENDA GASA ORILLADA  7 cm X 5 m</t>
  </si>
  <si>
    <t>VENDA TUBULAR ELASTICA LIDERGRIP A 1 UN  Ó  EQUIVALENTE</t>
  </si>
  <si>
    <t>VENDA TUBULAR ELASTICA LIDERGRIP B 1 UN  Ó  EQUIVALENTE</t>
  </si>
  <si>
    <t>VENDA TUBULAR ELASTICA LIDERGRIP C 1 UN  Ó  EQUIVALENTE</t>
  </si>
  <si>
    <t>VENDA TUBULAR ELASTICA LIDERGRIP D 1 UN  Ó  EQUIVALENTE</t>
  </si>
  <si>
    <t>VENDA TUBULAR ELASTICA LIDERGRIP E 1 UN   Ó  EQUIVALENTE</t>
  </si>
  <si>
    <t>VENDA TUBULAR ELASTICA LIDERGRIP F 1 UN   Ó  EQUIVALENTE</t>
  </si>
  <si>
    <t>VENDA TUBULAR ELASTICA LIDERGRIP G 1 UN   Ó  EQUIVALENTE</t>
  </si>
  <si>
    <t>VENDA TUBULAR MALLA LIDERFIX Nº1/2   Ó  EQUIVALENTE</t>
  </si>
  <si>
    <t>VENDA YESO 2,7 M X 10 CM</t>
  </si>
  <si>
    <t>VENDA YESO 2,7 M X 15 CM</t>
  </si>
  <si>
    <t>VENDA YESO 2,7 M X 5 CM</t>
  </si>
  <si>
    <t>VENDAJE LIDERFIX DEDO Nº 1   Ó  EQUIVALENTE</t>
  </si>
  <si>
    <t>VENTULON SIN GOMA TAMAÑO DEDO (trauma)</t>
  </si>
  <si>
    <t>W210 WALKER ARTICULADO L  Ó  EQUIVALENTE</t>
  </si>
  <si>
    <t>W210 WALKER ARTICULADO M   Ó  EQUIVALENTE</t>
  </si>
  <si>
    <t>W210 WALKER ARTICULADO S   Ó  EQUIVALENTE</t>
  </si>
  <si>
    <t>MATERIAL PARFARMACIA</t>
  </si>
  <si>
    <t>C01</t>
  </si>
  <si>
    <t>5601 MEDICINA PREVENTIVA</t>
  </si>
  <si>
    <t>C02</t>
  </si>
  <si>
    <t>Importe
licitado</t>
  </si>
  <si>
    <t>Precio unitario
ofertante</t>
  </si>
  <si>
    <t>Tipo IVA</t>
  </si>
  <si>
    <t>Cantidad 36 meses</t>
  </si>
  <si>
    <t>Denominación articulo ofertado</t>
  </si>
  <si>
    <t>Descripción licitación</t>
  </si>
  <si>
    <t>Cod.</t>
  </si>
  <si>
    <t>Precio unitario
licitación</t>
  </si>
  <si>
    <t>% IVA (varios  tipos)</t>
  </si>
  <si>
    <t>% Beneficio Industrial (A efectos de este excel de oferta, se considera 0% de gastos generales y beneficio industrial, ya que el 9% de gastos generales y el 6% de beneficio industrial correspondientes al desglose del presupuesto de licitación, se encuentran incluidos en los precios unitarios)</t>
  </si>
  <si>
    <t>UC01</t>
  </si>
  <si>
    <t>UC02</t>
  </si>
  <si>
    <t>UC03</t>
  </si>
  <si>
    <t>UC04</t>
  </si>
  <si>
    <t>UC05</t>
  </si>
  <si>
    <t>UC06</t>
  </si>
  <si>
    <t>UC07</t>
  </si>
  <si>
    <t>UC08</t>
  </si>
  <si>
    <t>UC09</t>
  </si>
  <si>
    <t>UC10</t>
  </si>
  <si>
    <t>UC11</t>
  </si>
  <si>
    <t>UC12</t>
  </si>
  <si>
    <t>UC13</t>
  </si>
  <si>
    <t>UC14</t>
  </si>
  <si>
    <t>UC15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</si>
  <si>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</si>
  <si>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</si>
  <si>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</si>
  <si>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</si>
  <si>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</si>
  <si>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</si>
  <si>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</si>
  <si>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</si>
  <si>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</si>
  <si>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</si>
  <si>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UC26</t>
  </si>
  <si>
    <t>UC27</t>
  </si>
  <si>
    <t>UC28</t>
  </si>
  <si>
    <t>UC29</t>
  </si>
  <si>
    <t>UC30</t>
  </si>
  <si>
    <t>UC31</t>
  </si>
  <si>
    <t>UC32</t>
  </si>
  <si>
    <t>UC33</t>
  </si>
  <si>
    <t>UC34</t>
  </si>
  <si>
    <t>UC35</t>
  </si>
  <si>
    <t>UC36</t>
  </si>
  <si>
    <t>UC37</t>
  </si>
  <si>
    <t>UC38</t>
  </si>
  <si>
    <t>UC39</t>
  </si>
  <si>
    <t>UC40</t>
  </si>
  <si>
    <t>UC41</t>
  </si>
  <si>
    <t>UC42</t>
  </si>
  <si>
    <t>UC43</t>
  </si>
  <si>
    <t>UC44</t>
  </si>
  <si>
    <t>UC45</t>
  </si>
  <si>
    <t>UC46</t>
  </si>
  <si>
    <t>UC47</t>
  </si>
  <si>
    <t>UC48</t>
  </si>
  <si>
    <t>UC49</t>
  </si>
  <si>
    <t>UC50</t>
  </si>
  <si>
    <t>UC51</t>
  </si>
  <si>
    <t>UC52</t>
  </si>
  <si>
    <t>UC53</t>
  </si>
  <si>
    <t>UC54</t>
  </si>
  <si>
    <t>UC55</t>
  </si>
  <si>
    <t>UC56</t>
  </si>
  <si>
    <t>UC57</t>
  </si>
  <si>
    <t>UC58</t>
  </si>
  <si>
    <t>UC59</t>
  </si>
  <si>
    <t>UC60</t>
  </si>
  <si>
    <t>UC61</t>
  </si>
  <si>
    <t>UC62</t>
  </si>
  <si>
    <t>UC63</t>
  </si>
  <si>
    <t>UC64</t>
  </si>
  <si>
    <t>UC65</t>
  </si>
  <si>
    <t>UC66</t>
  </si>
  <si>
    <t>UC67</t>
  </si>
  <si>
    <t>UC68</t>
  </si>
  <si>
    <t>UC69</t>
  </si>
  <si>
    <t>UC70</t>
  </si>
  <si>
    <t>UC71</t>
  </si>
  <si>
    <t>UC72</t>
  </si>
  <si>
    <t>UC73</t>
  </si>
  <si>
    <t>UC74</t>
  </si>
  <si>
    <t>UC75</t>
  </si>
  <si>
    <t>UC76</t>
  </si>
  <si>
    <t>UC77</t>
  </si>
  <si>
    <t>UC78</t>
  </si>
  <si>
    <t>UC79</t>
  </si>
  <si>
    <t>UC80</t>
  </si>
  <si>
    <t>UC81</t>
  </si>
  <si>
    <t>UC82</t>
  </si>
  <si>
    <t>UC83</t>
  </si>
  <si>
    <t>UC84</t>
  </si>
  <si>
    <t>UC85</t>
  </si>
  <si>
    <t>UC86</t>
  </si>
  <si>
    <t>UC87</t>
  </si>
  <si>
    <t>UC88</t>
  </si>
  <si>
    <t>UC89</t>
  </si>
  <si>
    <t>UC90</t>
  </si>
  <si>
    <t>UC91</t>
  </si>
  <si>
    <t>UC92</t>
  </si>
  <si>
    <t>UC93</t>
  </si>
  <si>
    <t>UC94</t>
  </si>
  <si>
    <t>UC95</t>
  </si>
  <si>
    <t>UC96</t>
  </si>
  <si>
    <t>UC97</t>
  </si>
  <si>
    <t>UC98</t>
  </si>
  <si>
    <t>UC99</t>
  </si>
  <si>
    <t>UC100</t>
  </si>
  <si>
    <t>UC101</t>
  </si>
  <si>
    <t>UC102</t>
  </si>
  <si>
    <t>UC103</t>
  </si>
  <si>
    <t>UC104</t>
  </si>
  <si>
    <t>UC105</t>
  </si>
  <si>
    <t>UC106</t>
  </si>
  <si>
    <t>UC107</t>
  </si>
  <si>
    <t>UC108</t>
  </si>
  <si>
    <t>UC109</t>
  </si>
  <si>
    <t>UC110</t>
  </si>
  <si>
    <t>UC111</t>
  </si>
  <si>
    <t>UC112</t>
  </si>
  <si>
    <t>UC113</t>
  </si>
  <si>
    <t>UC114</t>
  </si>
  <si>
    <t>UC115</t>
  </si>
  <si>
    <t>UC116</t>
  </si>
  <si>
    <t>UC117</t>
  </si>
  <si>
    <t>UC118</t>
  </si>
  <si>
    <t>UC119</t>
  </si>
  <si>
    <t>UC120</t>
  </si>
  <si>
    <t>UC121</t>
  </si>
  <si>
    <t>UC122</t>
  </si>
  <si>
    <t>UC123</t>
  </si>
  <si>
    <t>UC124</t>
  </si>
  <si>
    <t>UC125</t>
  </si>
  <si>
    <t>UC126</t>
  </si>
  <si>
    <t>UC127</t>
  </si>
  <si>
    <t>UC128</t>
  </si>
  <si>
    <t>UC129</t>
  </si>
  <si>
    <t>UC130</t>
  </si>
  <si>
    <t>UC131</t>
  </si>
  <si>
    <t>UC132</t>
  </si>
  <si>
    <t>UC133</t>
  </si>
  <si>
    <t>UC134</t>
  </si>
  <si>
    <t>UC135</t>
  </si>
  <si>
    <t>UC136</t>
  </si>
  <si>
    <t>UC137</t>
  </si>
  <si>
    <t>UC138</t>
  </si>
  <si>
    <t>UC139</t>
  </si>
  <si>
    <t>UC140</t>
  </si>
  <si>
    <t>UC141</t>
  </si>
  <si>
    <t>UC142</t>
  </si>
  <si>
    <t>UC143</t>
  </si>
  <si>
    <t>UC144</t>
  </si>
  <si>
    <t>UC145</t>
  </si>
  <si>
    <t>UC146</t>
  </si>
  <si>
    <t>UC147</t>
  </si>
  <si>
    <t>UC148</t>
  </si>
  <si>
    <t>UC149</t>
  </si>
  <si>
    <t>UC150</t>
  </si>
  <si>
    <t>UC151</t>
  </si>
  <si>
    <t>UC152</t>
  </si>
  <si>
    <t>UC153</t>
  </si>
  <si>
    <t>UC154</t>
  </si>
  <si>
    <t>UC155</t>
  </si>
  <si>
    <t>UC156</t>
  </si>
  <si>
    <t>UC157</t>
  </si>
  <si>
    <t>UC158</t>
  </si>
  <si>
    <t>UC159</t>
  </si>
  <si>
    <t>UC160</t>
  </si>
  <si>
    <t>UC161</t>
  </si>
  <si>
    <t>UC162</t>
  </si>
  <si>
    <t>UC163</t>
  </si>
  <si>
    <t>UC164</t>
  </si>
  <si>
    <t>UC165</t>
  </si>
  <si>
    <t>UC166</t>
  </si>
  <si>
    <t>UC167</t>
  </si>
  <si>
    <t>UC168</t>
  </si>
  <si>
    <t>UC169</t>
  </si>
  <si>
    <t>UC170</t>
  </si>
  <si>
    <t>UC171</t>
  </si>
  <si>
    <t>UC172</t>
  </si>
  <si>
    <t>UC173</t>
  </si>
  <si>
    <t>UC174</t>
  </si>
  <si>
    <t>UC175</t>
  </si>
  <si>
    <t>UC176</t>
  </si>
  <si>
    <t>UC177</t>
  </si>
  <si>
    <t>UC178</t>
  </si>
  <si>
    <t>UC179</t>
  </si>
  <si>
    <t>UC180</t>
  </si>
  <si>
    <t>UC181</t>
  </si>
  <si>
    <t>UC182</t>
  </si>
  <si>
    <t>UC183</t>
  </si>
  <si>
    <t>UC184</t>
  </si>
  <si>
    <t>UC185</t>
  </si>
  <si>
    <t>UC186</t>
  </si>
  <si>
    <t>UC187</t>
  </si>
  <si>
    <t>UC188</t>
  </si>
  <si>
    <t>UC189</t>
  </si>
  <si>
    <t>UC190</t>
  </si>
  <si>
    <t>UC191</t>
  </si>
  <si>
    <t>UC192</t>
  </si>
  <si>
    <t>UC193</t>
  </si>
  <si>
    <t>UC194</t>
  </si>
  <si>
    <t>UC195</t>
  </si>
  <si>
    <t>UC196</t>
  </si>
  <si>
    <t>UC197</t>
  </si>
  <si>
    <t>UC198</t>
  </si>
  <si>
    <t>UC199</t>
  </si>
  <si>
    <t>UC200</t>
  </si>
  <si>
    <t>UC201</t>
  </si>
  <si>
    <t>UC202</t>
  </si>
  <si>
    <t>UC203</t>
  </si>
  <si>
    <t>UC204</t>
  </si>
  <si>
    <t>UC205</t>
  </si>
  <si>
    <t>UC206</t>
  </si>
  <si>
    <t>UC207</t>
  </si>
  <si>
    <t>UC208</t>
  </si>
  <si>
    <t>UC209</t>
  </si>
  <si>
    <t>UC210</t>
  </si>
  <si>
    <t>UC211</t>
  </si>
  <si>
    <t>UC212</t>
  </si>
  <si>
    <t>UC213</t>
  </si>
  <si>
    <t>UC214</t>
  </si>
  <si>
    <t>UC215</t>
  </si>
  <si>
    <t>UC216</t>
  </si>
  <si>
    <t>UC217</t>
  </si>
  <si>
    <t>UC218</t>
  </si>
  <si>
    <t>UC219</t>
  </si>
  <si>
    <t>UC220</t>
  </si>
  <si>
    <t>UC221</t>
  </si>
  <si>
    <t>UC222</t>
  </si>
  <si>
    <t>UC223</t>
  </si>
  <si>
    <t>UC224</t>
  </si>
  <si>
    <t>UC225</t>
  </si>
  <si>
    <t>UC226</t>
  </si>
  <si>
    <t>UC227</t>
  </si>
  <si>
    <t>UC228</t>
  </si>
  <si>
    <t>UC229</t>
  </si>
  <si>
    <t>UC230</t>
  </si>
  <si>
    <t>UC231</t>
  </si>
  <si>
    <t>UC232</t>
  </si>
  <si>
    <t>UC233</t>
  </si>
  <si>
    <t>UC234</t>
  </si>
  <si>
    <t>UC235</t>
  </si>
  <si>
    <t>UC236</t>
  </si>
  <si>
    <t>UC237</t>
  </si>
  <si>
    <t>UC238</t>
  </si>
  <si>
    <t>UC239</t>
  </si>
  <si>
    <t>UC240</t>
  </si>
  <si>
    <t>UC241</t>
  </si>
  <si>
    <t>UC242</t>
  </si>
  <si>
    <t>UC243</t>
  </si>
  <si>
    <t>UC244</t>
  </si>
  <si>
    <t>UC245</t>
  </si>
  <si>
    <t>UC246</t>
  </si>
  <si>
    <t>UC247</t>
  </si>
  <si>
    <t>UC248</t>
  </si>
  <si>
    <t>UC249</t>
  </si>
  <si>
    <t>UC250</t>
  </si>
  <si>
    <t>UC251</t>
  </si>
  <si>
    <t>UC252</t>
  </si>
  <si>
    <t>UC253</t>
  </si>
  <si>
    <t>UC254</t>
  </si>
  <si>
    <t>UC255</t>
  </si>
  <si>
    <t>UC256</t>
  </si>
  <si>
    <t>Varios tipos</t>
  </si>
  <si>
    <t>ADAPTD PINZA 3/4 MM SNAP-CLIP JUEGO 10 UNIDADES</t>
  </si>
  <si>
    <t xml:space="preserve">BOQUILLA ESPIROMETRIA TRANSDUCTOR DESECHABLE DATOSPIR TOUCH </t>
  </si>
  <si>
    <t>BOQUILLA FRONTAL CLASICA (Alcotest Modelo 6810 DRAGER)  VALVULA NO RETORNO</t>
  </si>
  <si>
    <t xml:space="preserve"> EMPAPADERAS MOLINEA PLUS 60X40 6X30    Ó  EQUIVALENTE</t>
  </si>
  <si>
    <t>DEPRESORES PLASTICO N/ESTERIL .CAJA 100 UNIDADES</t>
  </si>
  <si>
    <t>ELECTRODO ECG LENGUETA TAB 22x25mm CAJA 500 UNIDADES</t>
  </si>
  <si>
    <t>ELECTRODO  (CLIP) FOAM 32X36   Ó  EQUIVALENTE CAJA 600 UNIDADES</t>
  </si>
  <si>
    <t xml:space="preserve">ELECTRODO PRECORDIAL VENTOSA </t>
  </si>
  <si>
    <t>ESPECULOS OTOSCOPIO WELCH ALLYN 4,25  Ó  EQUIVALENTE  850 UNIDADES</t>
  </si>
  <si>
    <t>FUNDA PROTECTOR AUDITIVO DESECHABLE 3" CAJA 500 UNIDADES</t>
  </si>
  <si>
    <t>GUANTES LATEX . TALLA L CAJA 100 UNIDADES</t>
  </si>
  <si>
    <t>GUANTES LATEX CAJA 100 U. TALLA M  CAJA 100 UNIDADES</t>
  </si>
  <si>
    <t>GUANTES LATEX . TALLA S CAJA 100 UNIDADES</t>
  </si>
  <si>
    <t>GUANTES NITRILO . TALLA L CAJA 100 UNIDADES</t>
  </si>
  <si>
    <t>GUANTES NITRILO  TALLA M CAJA 100 UNIDADES</t>
  </si>
  <si>
    <t>GUANTES NITRILO  TALLA S CAJA 100 UNIDADES.</t>
  </si>
  <si>
    <t>GUANTES NITRILO  TALLA XL CAJA 100 UNIDADES</t>
  </si>
  <si>
    <t>JUEGO PINZA  ECG 4 COLORES AG/AGCL JUEGO DE 4 UNIDADES</t>
  </si>
  <si>
    <t>LANCETA DE SEGURIDAD 21G .CAJA 200 UNIDADES</t>
  </si>
  <si>
    <t xml:space="preserve">MASCARILLA LARINGEA GEL Nº 1 </t>
  </si>
  <si>
    <t>MASCARILLA LARINGEA GEL Nº 2</t>
  </si>
  <si>
    <t>MASCARILLA LARINGEA GEL Nº 3</t>
  </si>
  <si>
    <t>MASCARILLA LARINGEA GEL Nº 4</t>
  </si>
  <si>
    <t>MASCARILLA LARINGEA GEL Nº 5</t>
  </si>
  <si>
    <t>PAPEL CAMILLA  59 X 67 2 CAPAS  CAJA (6 UNIDADES)</t>
  </si>
  <si>
    <t xml:space="preserve">PROTECTOR BOCA BOCA FACE SHIELS LAERDAL  Ó EQUIVALENTE  CAJA DE 6 ROLLOS (36unidades/rollo)  </t>
  </si>
  <si>
    <t>VACUTAINER PORTAAGUJAS LIBERACION RAPIDA   Ó  EQUIVALENTE CAJA 20 UNIDADES</t>
  </si>
  <si>
    <t>AGUJA  18G X 1 1/2", 1,20 X 40  CAJA 100 UNIDADES</t>
  </si>
  <si>
    <t>AGUJA  21G X 1" 0,80X25 L  INTRAVENOSA CAJA 100 UNIDADES</t>
  </si>
  <si>
    <t>AGUJA  25G X 5/8" 0,50X16 L  SUBCUTANEA  CAJA 100 UNIDADES</t>
  </si>
  <si>
    <t>AGUJA PUNCION SECA con tubo guia   30 X 40 mm CAJA 100 UNIDADES</t>
  </si>
  <si>
    <t>AGUJA PUNCION SECA con tubo guia  30 X 13 mm CAJA 100 UNIDADES</t>
  </si>
  <si>
    <t>AGUJA PUNCION SECA con tubo guia  30 X 25 mm CAJA 100 UNIDADES</t>
  </si>
  <si>
    <t>AGUJA PUNCION SECA con tubo guia 0,30x50  CAJA 100 UNIDADES</t>
  </si>
  <si>
    <t>AGUJA PUNCION SECAcon tubo guia   0,30x75 CAJA 100 UNIDADES</t>
  </si>
  <si>
    <t>AGUJAS 0,8X40 BD 21G 1/2  CAJA 100 UNIDADES</t>
  </si>
  <si>
    <t>BISTURI  DESECHABLE Nº10 CAJA 10 UNIDADES</t>
  </si>
  <si>
    <t>BISTURI  DESECHABLE Nº12 CAJA 10 UNIDADES</t>
  </si>
  <si>
    <t>BOLSA ESTERILIZAR MIXTA CIERRE 200X330 CAJA 200 UNIDADES</t>
  </si>
  <si>
    <t xml:space="preserve"> ESPARADRAPO PAPEL 5cm X 9,1m</t>
  </si>
  <si>
    <t xml:space="preserve"> ESPARADRAPO SEDA 5cm X 9,2m</t>
  </si>
  <si>
    <t>CAJA BOQUILLA "D-FLOW" PLASTICA FLATPACK  CAJA 12 UNIDADES</t>
  </si>
  <si>
    <t>CAJA BOQUILLA PLAST MONOUSO STERIBREATH CAJA 200 UNIDADES</t>
  </si>
  <si>
    <t>EMPAPADERAS MOLINEA PLUS 60X40 6X30    Ó  EQUIVALENTE</t>
  </si>
  <si>
    <t>CODERA ELASTICA NEOPRENO TALLA S</t>
  </si>
  <si>
    <t>CODERA ELASTICA NEOPRENO TALLA M</t>
  </si>
  <si>
    <t>CODERA ELASTICA NEOPRENO TALLA L</t>
  </si>
  <si>
    <t>GASA ESTERIL  20X20 17H  SOBRE 5 UNIDADES</t>
  </si>
  <si>
    <t>GASAS NO ESTERIL 20*20 CAJA 2500 UNIDADES</t>
  </si>
  <si>
    <t>GUANTE NITRILO ESTERIL T-L  CAJA 50 UNIDADES</t>
  </si>
  <si>
    <t>GUANTE NITRILO ESTERIL T-M  CAJA 50UNIDADES</t>
  </si>
  <si>
    <t>GUANTE NITRILO ESTERIL T-S  CAJA 50 UNIDADES</t>
  </si>
  <si>
    <t>GUANTES LATEX . TALLA L CAJA 100 U</t>
  </si>
  <si>
    <t>GUANTES LATEX CAJA 100 U. TALLA M  CAJA 100 U.</t>
  </si>
  <si>
    <t>GUANTES LATEX . TALLA S CAJA 100 U</t>
  </si>
  <si>
    <t>GUANTES NITRILO . TALLA L CAJA 100 U</t>
  </si>
  <si>
    <t>GUANTES NITRILO  TALLA M CAJA 100 U</t>
  </si>
  <si>
    <t>GUANTES NITRILO  TALLA S CAJA 100 U.</t>
  </si>
  <si>
    <t>GUANTES NITRILO  TALLA XL CAJA 100 U</t>
  </si>
  <si>
    <t>JERINGA 1 ML   (0,30X12 MM) C/AGUJA  CAJA DE 100 UNIDADES</t>
  </si>
  <si>
    <t>JERINGA DESECHECHABLE 10 ML SIN AGUJA CAJA DE 100 UNIDADES</t>
  </si>
  <si>
    <t>JERINGA DESECHECHABLE 20 ML SIN AGUJA CAJA DE 100 UNIDADES</t>
  </si>
  <si>
    <t>JERINGA DESECHECHABLE 3 ML SIN AGUJA CAJA DE 100 UNIDADES</t>
  </si>
  <si>
    <t>JERINGA DESECHECHABLE 5 ML SIN AGUJA CAJA DE 100 UNIDADES</t>
  </si>
  <si>
    <t xml:space="preserve">SABANILLA AUTOAJUSTABLE CAMILLA 75X210 </t>
  </si>
  <si>
    <t xml:space="preserve">SUERO FISIOLOGICO 5 ML CONTENIDO CAJA 60 UNIDADES </t>
  </si>
  <si>
    <t>SUTURA APROXIM. STERI STRIP 6X75MM     Ó  EQUIVALENTE CAJA DE  SOBRES 5 TIRAS</t>
  </si>
  <si>
    <t>SUTURA COLA QUIRURGICA LEUKOSAN   Ó  EQUIVALENTE CAJA DE SOBRES 3 TIRAS</t>
  </si>
  <si>
    <t>SUTURA POLIPROPILENO 4/0 TB15 CT 19MM 3/8 CAJA 12 UNIDADES</t>
  </si>
  <si>
    <t>SUTURA SEDA  3/0 C/ CAJA 12 UNIDADES</t>
  </si>
  <si>
    <t>SUTURA SEDA  4/0 CAJA 12 UNIDADES</t>
  </si>
  <si>
    <t>TIRITAS PLASTICAS SURTIDAS .CAJA 30 UNIDADES</t>
  </si>
  <si>
    <t>TOALLITAS HIGIENIZANTES INSTRUNET SUPERFICIES   Ó  EQUIVALENTE BOTE 120 UNIDADES</t>
  </si>
  <si>
    <t>UC257</t>
  </si>
  <si>
    <t>UC258</t>
  </si>
  <si>
    <t>Formato solicitado (1)</t>
  </si>
  <si>
    <t>1 Unidad</t>
  </si>
  <si>
    <t>JUEGO 10 UNIDADES</t>
  </si>
  <si>
    <t>CAJA 100 UNIDADES</t>
  </si>
  <si>
    <t xml:space="preserve">CAJA 500 UNIDADES </t>
  </si>
  <si>
    <t>CAJA 600 UNIDADES</t>
  </si>
  <si>
    <t>CAJA 850 UNIDADES</t>
  </si>
  <si>
    <t xml:space="preserve"> JUEGO DE 4 UNIDADES</t>
  </si>
  <si>
    <t>CAJA 200 UNIDADES</t>
  </si>
  <si>
    <t>CAJA 6 UNIDADES</t>
  </si>
  <si>
    <t xml:space="preserve">CAJA DE 6 ROLLOS (36unidades/rollo)  </t>
  </si>
  <si>
    <t>CAJA 20 UNIDADES</t>
  </si>
  <si>
    <t>CAJA 10 UNIDADES</t>
  </si>
  <si>
    <t>CAJA 12 UNIDADES</t>
  </si>
  <si>
    <t>SOBRE 5 UNIDADES</t>
  </si>
  <si>
    <t>CAJA 2500 UNIDADES</t>
  </si>
  <si>
    <t>CAJA 50 UNIDADES</t>
  </si>
  <si>
    <t>CAJA 60 UNIDADES</t>
  </si>
  <si>
    <t>CAJA DE  SOBRES 5 TIRAS</t>
  </si>
  <si>
    <t>CAJA DE  SOBRES 3 TIRAS</t>
  </si>
  <si>
    <t>CAJA 30 UNIDADES</t>
  </si>
  <si>
    <t>BOTE 120 UNIDADES</t>
  </si>
  <si>
    <t>(1)</t>
  </si>
  <si>
    <t>Formato solicitado por el que deberean presentar oferta economica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</si>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</sst>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4999237037263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4" fontId="4" fillId="4" borderId="7" xfId="0" applyNumberFormat="1" applyFont="1" applyFill="1" applyBorder="1" applyProtection="1">
      <protection hidden="1"/>
    </xf>
    <xf numFmtId="4" fontId="4" fillId="5" borderId="0" xfId="0" applyNumberFormat="1" applyFont="1" applyFill="1" applyProtection="1">
      <protection hidden="1"/>
    </xf>
    <xf numFmtId="4" fontId="4" fillId="5" borderId="10" xfId="0" applyNumberFormat="1" applyFont="1" applyFill="1" applyBorder="1" applyProtection="1">
      <protection locked="0"/>
    </xf>
    <xf numFmtId="4" fontId="4" fillId="0" borderId="0" xfId="0" applyNumberFormat="1" applyFont="1" applyProtection="1">
      <protection hidden="1"/>
    </xf>
    <xf numFmtId="0" fontId="0" fillId="0" borderId="0" xfId="0" applyProtection="1">
      <protection locked="0"/>
    </xf>
    <xf numFmtId="4" fontId="4" fillId="5" borderId="9" xfId="0" applyNumberFormat="1" applyFont="1" applyFill="1" applyBorder="1" applyProtection="1">
      <protection locked="0"/>
    </xf>
    <xf numFmtId="9" fontId="0" fillId="0" borderId="0" xfId="1" applyFont="1" applyProtection="1">
      <protection locked="0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left" vertical="top"/>
      <protection hidden="1"/>
    </xf>
    <xf numFmtId="4" fontId="0" fillId="0" borderId="0" xfId="0" applyNumberFormat="1" applyProtection="1">
      <protection hidden="1"/>
    </xf>
    <xf numFmtId="2" fontId="0" fillId="0" borderId="0" xfId="0" applyNumberFormat="1" applyProtection="1">
      <protection hidden="1"/>
    </xf>
    <xf numFmtId="164" fontId="0" fillId="0" borderId="0" xfId="0" applyNumberFormat="1" applyProtection="1">
      <protection hidden="1"/>
    </xf>
    <xf numFmtId="49" fontId="3" fillId="3" borderId="1" xfId="0" applyNumberFormat="1" applyFont="1" applyFill="1" applyBorder="1" applyProtection="1">
      <protection hidden="1"/>
    </xf>
    <xf numFmtId="3" fontId="4" fillId="0" borderId="2" xfId="0" applyNumberFormat="1" applyFont="1" applyBorder="1" applyProtection="1">
      <protection hidden="1"/>
    </xf>
    <xf numFmtId="4" fontId="4" fillId="4" borderId="2" xfId="0" applyNumberFormat="1" applyFont="1" applyFill="1" applyBorder="1" applyProtection="1">
      <protection hidden="1"/>
    </xf>
    <xf numFmtId="49" fontId="3" fillId="3" borderId="3" xfId="0" applyNumberFormat="1" applyFont="1" applyFill="1" applyBorder="1" applyProtection="1">
      <protection hidden="1"/>
    </xf>
    <xf numFmtId="10" fontId="4" fillId="0" borderId="6" xfId="0" quotePrefix="1" applyNumberFormat="1" applyFont="1" applyBorder="1" applyProtection="1">
      <protection hidden="1"/>
    </xf>
    <xf numFmtId="49" fontId="4" fillId="3" borderId="7" xfId="0" applyNumberFormat="1" applyFont="1" applyFill="1" applyBorder="1" applyProtection="1">
      <protection hidden="1"/>
    </xf>
    <xf numFmtId="4" fontId="3" fillId="3" borderId="3" xfId="0" applyNumberFormat="1" applyFont="1" applyFill="1" applyBorder="1" applyProtection="1">
      <protection hidden="1"/>
    </xf>
    <xf numFmtId="49" fontId="3" fillId="3" borderId="8" xfId="0" applyNumberFormat="1" applyFont="1" applyFill="1" applyBorder="1" applyProtection="1">
      <protection hidden="1"/>
    </xf>
    <xf numFmtId="9" fontId="4" fillId="0" borderId="6" xfId="0" quotePrefix="1" applyNumberFormat="1" applyFont="1" applyBorder="1" applyProtection="1">
      <protection hidden="1"/>
    </xf>
    <xf numFmtId="4" fontId="3" fillId="3" borderId="8" xfId="0" applyNumberFormat="1" applyFont="1" applyFill="1" applyBorder="1" applyProtection="1">
      <protection hidden="1"/>
    </xf>
    <xf numFmtId="2" fontId="4" fillId="4" borderId="6" xfId="0" quotePrefix="1" applyNumberFormat="1" applyFont="1" applyFill="1" applyBorder="1" applyProtection="1">
      <protection hidden="1"/>
    </xf>
    <xf numFmtId="4" fontId="3" fillId="4" borderId="7" xfId="0" applyNumberFormat="1" applyFont="1" applyFill="1" applyBorder="1" applyProtection="1">
      <protection hidden="1"/>
    </xf>
    <xf numFmtId="49" fontId="0" fillId="0" borderId="0" xfId="0" applyNumberFormat="1" applyProtection="1">
      <protection hidden="1"/>
    </xf>
    <xf numFmtId="0" fontId="2" fillId="2" borderId="0" xfId="0" applyFont="1" applyFill="1" applyProtection="1">
      <protection hidden="1"/>
    </xf>
    <xf numFmtId="4" fontId="2" fillId="2" borderId="0" xfId="0" applyNumberFormat="1" applyFont="1" applyFill="1" applyProtection="1">
      <protection hidden="1"/>
    </xf>
    <xf numFmtId="2" fontId="2" fillId="2" borderId="0" xfId="0" applyNumberFormat="1" applyFont="1" applyFill="1" applyProtection="1">
      <protection hidden="1"/>
    </xf>
    <xf numFmtId="49" fontId="4" fillId="0" borderId="0" xfId="0" applyNumberFormat="1" applyFont="1" applyProtection="1">
      <protection hidden="1"/>
    </xf>
    <xf numFmtId="2" fontId="4" fillId="0" borderId="0" xfId="0" applyNumberFormat="1" applyFont="1" applyProtection="1">
      <protection hidden="1"/>
    </xf>
    <xf numFmtId="164" fontId="0" fillId="3" borderId="0" xfId="0" applyNumberFormat="1" applyFill="1" applyProtection="1">
      <protection hidden="1"/>
    </xf>
    <xf numFmtId="4" fontId="4" fillId="3" borderId="0" xfId="0" applyNumberFormat="1" applyFont="1" applyFill="1" applyProtection="1">
      <protection hidden="1"/>
    </xf>
    <xf numFmtId="4" fontId="0" fillId="3" borderId="0" xfId="0" applyNumberFormat="1" applyFill="1" applyProtection="1">
      <protection hidden="1"/>
    </xf>
    <xf numFmtId="1" fontId="0" fillId="0" borderId="0" xfId="0" applyNumberFormat="1" applyProtection="1">
      <protection hidden="1"/>
    </xf>
    <xf numFmtId="49" fontId="0" fillId="0" borderId="9" xfId="0" applyNumberFormat="1" applyBorder="1" applyProtection="1">
      <protection hidden="1"/>
    </xf>
    <xf numFmtId="49" fontId="0" fillId="0" borderId="10" xfId="0" applyNumberFormat="1" applyBorder="1" applyProtection="1">
      <protection hidden="1"/>
    </xf>
    <xf numFmtId="0" fontId="0" fillId="0" borderId="10" xfId="0" applyBorder="1" applyProtection="1">
      <protection hidden="1"/>
    </xf>
    <xf numFmtId="2" fontId="4" fillId="0" borderId="9" xfId="0" applyNumberFormat="1" applyFont="1" applyBorder="1" applyProtection="1">
      <protection hidden="1"/>
    </xf>
    <xf numFmtId="4" fontId="0" fillId="3" borderId="9" xfId="0" applyNumberFormat="1" applyFill="1" applyBorder="1" applyProtection="1">
      <protection hidden="1"/>
    </xf>
    <xf numFmtId="2" fontId="0" fillId="0" borderId="10" xfId="0" applyNumberFormat="1" applyBorder="1" applyProtection="1">
      <protection hidden="1"/>
    </xf>
    <xf numFmtId="4" fontId="0" fillId="3" borderId="10" xfId="0" applyNumberFormat="1" applyFill="1" applyBorder="1" applyProtection="1">
      <protection hidden="1"/>
    </xf>
    <xf numFmtId="1" fontId="0" fillId="0" borderId="10" xfId="0" applyNumberFormat="1" applyBorder="1" applyProtection="1">
      <protection hidden="1"/>
    </xf>
    <xf numFmtId="4" fontId="4" fillId="0" borderId="10" xfId="0" applyNumberFormat="1" applyFont="1" applyBorder="1" applyProtection="1">
      <protection hidden="1"/>
    </xf>
    <xf numFmtId="2" fontId="4" fillId="0" borderId="10" xfId="0" applyNumberFormat="1" applyFont="1" applyBorder="1" applyProtection="1">
      <protection hidden="1"/>
    </xf>
    <xf numFmtId="0" fontId="6" fillId="6" borderId="6" xfId="0" applyFont="1" applyFill="1" applyBorder="1" applyAlignment="1" applyProtection="1">
      <alignment horizontal="center" vertical="center" wrapText="1"/>
      <protection hidden="1"/>
    </xf>
    <xf numFmtId="9" fontId="6" fillId="6" borderId="11" xfId="1" applyFont="1" applyFill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 wrapText="1"/>
      <protection hidden="1"/>
    </xf>
    <xf numFmtId="0" fontId="6" fillId="6" borderId="11" xfId="0" applyFont="1" applyFill="1" applyBorder="1" applyAlignment="1" applyProtection="1">
      <alignment horizontal="center" vertical="center" wrapText="1"/>
      <protection locked="0"/>
    </xf>
    <xf numFmtId="4" fontId="4" fillId="3" borderId="9" xfId="0" applyNumberFormat="1" applyFont="1" applyFill="1" applyBorder="1" applyProtection="1">
      <protection hidden="1"/>
    </xf>
    <xf numFmtId="0" fontId="0" fillId="3" borderId="9" xfId="0" applyFill="1" applyBorder="1" applyProtection="1">
      <protection hidden="1"/>
    </xf>
    <xf numFmtId="9" fontId="4" fillId="5" borderId="9" xfId="1" applyFont="1" applyFill="1" applyBorder="1" applyProtection="1">
      <protection locked="0"/>
    </xf>
    <xf numFmtId="9" fontId="4" fillId="5" borderId="10" xfId="1" applyFont="1" applyFill="1" applyBorder="1" applyProtection="1">
      <protection locked="0"/>
    </xf>
    <xf numFmtId="49" fontId="3" fillId="3" borderId="3" xfId="0" applyNumberFormat="1" applyFont="1" applyFill="1" applyBorder="1" applyAlignment="1">
      <alignment vertical="center" wrapText="1"/>
    </xf>
    <xf numFmtId="10" fontId="4" fillId="0" borderId="6" xfId="0" quotePrefix="1" applyNumberFormat="1" applyFont="1" applyBorder="1" applyAlignment="1" applyProtection="1">
      <alignment vertical="center"/>
      <protection hidden="1"/>
    </xf>
    <xf numFmtId="49" fontId="4" fillId="3" borderId="7" xfId="0" applyNumberFormat="1" applyFont="1" applyFill="1" applyBorder="1" applyAlignment="1" applyProtection="1">
      <alignment vertical="center"/>
      <protection hidden="1"/>
    </xf>
    <xf numFmtId="4" fontId="4" fillId="4" borderId="7" xfId="0" applyNumberFormat="1" applyFont="1" applyFill="1" applyBorder="1" applyAlignment="1" applyProtection="1">
      <alignment vertical="center"/>
      <protection hidden="1"/>
    </xf>
    <xf numFmtId="4" fontId="3" fillId="3" borderId="3" xfId="0" applyNumberFormat="1" applyFont="1" applyFill="1" applyBorder="1" applyAlignment="1" applyProtection="1">
      <alignment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49" fontId="4" fillId="0" borderId="0" xfId="0" applyNumberFormat="1" applyFont="1"/>
    <xf numFmtId="49" fontId="8" fillId="0" borderId="0" xfId="0" applyNumberFormat="1" applyFont="1" applyProtection="1">
      <protection hidden="1"/>
    </xf>
    <xf numFmtId="49" fontId="9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4" fontId="8" fillId="4" borderId="7" xfId="0" applyNumberFormat="1" applyFont="1" applyFill="1" applyBorder="1" applyProtection="1">
      <protection hidden="1"/>
    </xf>
    <xf numFmtId="49" fontId="0" fillId="0" borderId="9" xfId="0" applyNumberFormat="1" applyBorder="1" applyAlignment="1" applyProtection="1">
      <alignment horizontal="center"/>
      <protection hidden="1"/>
    </xf>
    <xf numFmtId="49" fontId="3" fillId="0" borderId="10" xfId="0" applyNumberFormat="1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49" fontId="7" fillId="0" borderId="0" xfId="0" applyNumberFormat="1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4" fontId="4" fillId="5" borderId="10" xfId="0" applyNumberFormat="1" applyFont="1" applyFill="1" applyBorder="1" applyProtection="1">
      <protection locked="0" hidden="1"/>
    </xf>
    <xf numFmtId="0" fontId="4" fillId="0" borderId="10" xfId="0" applyFont="1" applyBorder="1" applyProtection="1">
      <protection hidden="1"/>
    </xf>
    <xf numFmtId="0" fontId="6" fillId="6" borderId="11" xfId="0" applyFont="1" applyFill="1" applyBorder="1" applyAlignment="1" applyProtection="1">
      <alignment horizontal="center" vertical="center"/>
      <protection locked="0"/>
    </xf>
    <xf numFmtId="49" fontId="4" fillId="5" borderId="9" xfId="0" applyNumberFormat="1" applyFont="1" applyFill="1" applyBorder="1" applyProtection="1">
      <protection locked="0"/>
    </xf>
    <xf numFmtId="0" fontId="2" fillId="2" borderId="3" xfId="0" applyFont="1" applyFill="1" applyBorder="1" applyAlignment="1" applyProtection="1">
      <alignment horizontal="center" vertical="top"/>
      <protection hidden="1"/>
    </xf>
    <xf numFmtId="0" fontId="2" fillId="2" borderId="5" xfId="0" applyFont="1" applyFill="1" applyBorder="1" applyAlignment="1" applyProtection="1">
      <alignment horizontal="center" vertical="top"/>
      <protection hidden="1"/>
    </xf>
    <xf numFmtId="49" fontId="3" fillId="3" borderId="3" xfId="0" applyNumberFormat="1" applyFont="1" applyFill="1" applyBorder="1" applyAlignment="1" applyProtection="1">
      <alignment horizontal="left" wrapText="1"/>
      <protection hidden="1"/>
    </xf>
    <xf numFmtId="49" fontId="3" fillId="3" borderId="4" xfId="0" applyNumberFormat="1" applyFont="1" applyFill="1" applyBorder="1" applyAlignment="1" applyProtection="1">
      <alignment horizontal="left" wrapText="1"/>
      <protection hidden="1"/>
    </xf>
    <xf numFmtId="49" fontId="3" fillId="3" borderId="5" xfId="0" applyNumberFormat="1" applyFont="1" applyFill="1" applyBorder="1" applyAlignment="1" applyProtection="1">
      <alignment horizontal="left" wrapText="1"/>
      <protection hidden="1"/>
    </xf>
    <xf numFmtId="49" fontId="3" fillId="3" borderId="3" xfId="0" applyNumberFormat="1" applyFont="1" applyFill="1" applyBorder="1" applyAlignment="1" applyProtection="1">
      <alignment horizontal="left"/>
      <protection hidden="1"/>
    </xf>
    <xf numFmtId="49" fontId="3" fillId="3" borderId="4" xfId="0" applyNumberFormat="1" applyFont="1" applyFill="1" applyBorder="1" applyAlignment="1" applyProtection="1">
      <alignment horizontal="left"/>
      <protection hidden="1"/>
    </xf>
    <xf numFmtId="49" fontId="3" fillId="3" borderId="5" xfId="0" applyNumberFormat="1" applyFont="1" applyFill="1" applyBorder="1" applyAlignment="1" applyProtection="1">
      <alignment horizontal="left"/>
      <protection hidden="1"/>
    </xf>
    <xf numFmtId="49" fontId="2" fillId="3" borderId="3" xfId="0" applyNumberFormat="1" applyFont="1" applyFill="1" applyBorder="1" applyAlignment="1" applyProtection="1">
      <alignment horizontal="left"/>
      <protection hidden="1"/>
    </xf>
    <xf numFmtId="49" fontId="2" fillId="3" borderId="4" xfId="0" applyNumberFormat="1" applyFont="1" applyFill="1" applyBorder="1" applyAlignment="1" applyProtection="1">
      <alignment horizontal="left"/>
      <protection hidden="1"/>
    </xf>
    <xf numFmtId="49" fontId="2" fillId="3" borderId="5" xfId="0" applyNumberFormat="1" applyFont="1" applyFill="1" applyBorder="1" applyAlignment="1" applyProtection="1">
      <alignment horizontal="left"/>
      <protection hidden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175262</xdr:colOff>
      <xdr:row>3</xdr:row>
      <xdr:rowOff>178251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8DDEB625-3A26-4289-B45D-5B10719AB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1421" y="60960"/>
          <a:ext cx="1112520" cy="6659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929F2-41DA-44A5-923F-0AD2117CC0E1}">
  <dimension ref="A1:I272"/>
  <sheetViews>
    <sheetView topLeftCell="A4" zoomScaleNormal="100" workbookViewId="0">
      <selection activeCell="C14" sqref="C14"/>
    </sheetView>
  </sheetViews>
  <sheetFormatPr baseColWidth="10" defaultColWidth="11.5546875" defaultRowHeight="14.4" x14ac:dyDescent="0.3"/>
  <cols>
    <col min="1" max="1" width="34.33203125" style="8" customWidth="1"/>
    <col min="2" max="2" width="16" style="8" bestFit="1" customWidth="1"/>
    <col min="3" max="3" width="68.109375" style="8" bestFit="1" customWidth="1"/>
    <col min="4" max="4" width="15.6640625" style="8" bestFit="1" customWidth="1"/>
    <col min="5" max="5" width="29.88671875" style="8" bestFit="1" customWidth="1"/>
    <col min="6" max="6" width="17.6640625" style="11" bestFit="1" customWidth="1"/>
    <col min="7" max="7" width="21.33203125" style="8" bestFit="1" customWidth="1"/>
    <col min="8" max="8" width="19.44140625" style="8" bestFit="1" customWidth="1"/>
    <col min="9" max="9" width="15.44140625" style="8" bestFit="1" customWidth="1"/>
    <col min="10" max="16384" width="11.5546875" style="8"/>
  </cols>
  <sheetData>
    <row r="1" spans="1:9" ht="15" thickBot="1" x14ac:dyDescent="0.35">
      <c r="D1" s="9" t="s">
        <v>0</v>
      </c>
      <c r="E1" s="10"/>
      <c r="G1" s="12"/>
      <c r="H1" s="9" t="s">
        <v>1</v>
      </c>
      <c r="I1" s="10"/>
    </row>
    <row r="2" spans="1:9" ht="15" thickBot="1" x14ac:dyDescent="0.35">
      <c r="A2" s="13" t="s">
        <v>2</v>
      </c>
      <c r="B2" s="14">
        <v>1</v>
      </c>
      <c r="E2" s="10"/>
      <c r="G2" s="12"/>
      <c r="I2" s="10"/>
    </row>
    <row r="3" spans="1:9" ht="15" thickBot="1" x14ac:dyDescent="0.35">
      <c r="A3" s="78" t="s">
        <v>3</v>
      </c>
      <c r="B3" s="79"/>
      <c r="C3" s="80"/>
      <c r="D3" s="15">
        <f>SUM(G:G)</f>
        <v>127346.50999999994</v>
      </c>
      <c r="E3" s="78" t="s">
        <v>4</v>
      </c>
      <c r="F3" s="79"/>
      <c r="G3" s="80"/>
      <c r="H3" s="15">
        <f>SUM(I:I)</f>
        <v>0</v>
      </c>
      <c r="I3" s="10"/>
    </row>
    <row r="4" spans="1:9" s="61" customFormat="1" ht="130.19999999999999" thickBot="1" x14ac:dyDescent="0.35">
      <c r="A4" s="55" t="s">
        <v>229</v>
      </c>
      <c r="B4" s="56">
        <v>0</v>
      </c>
      <c r="C4" s="57" t="s">
        <v>5</v>
      </c>
      <c r="D4" s="58">
        <f>ROUND($D$3*B4,2)</f>
        <v>0</v>
      </c>
      <c r="E4" s="59" t="s">
        <v>6</v>
      </c>
      <c r="F4" s="58">
        <v>0</v>
      </c>
      <c r="G4" s="57" t="s">
        <v>5</v>
      </c>
      <c r="H4" s="58">
        <f>ROUND($H$3*F4,2)</f>
        <v>0</v>
      </c>
      <c r="I4" s="60"/>
    </row>
    <row r="5" spans="1:9" ht="15" thickBot="1" x14ac:dyDescent="0.35">
      <c r="A5" s="16" t="s">
        <v>7</v>
      </c>
      <c r="B5" s="17">
        <v>0</v>
      </c>
      <c r="C5" s="18" t="s">
        <v>8</v>
      </c>
      <c r="D5" s="1">
        <f>ROUND($D$3*B5,2)</f>
        <v>0</v>
      </c>
      <c r="E5" s="19" t="s">
        <v>9</v>
      </c>
      <c r="F5" s="1">
        <v>0</v>
      </c>
      <c r="G5" s="18" t="s">
        <v>8</v>
      </c>
      <c r="H5" s="1">
        <f>ROUND($H$3*F5,2)</f>
        <v>0</v>
      </c>
      <c r="I5" s="10"/>
    </row>
    <row r="6" spans="1:9" ht="15" thickBot="1" x14ac:dyDescent="0.35">
      <c r="A6" s="81" t="s">
        <v>10</v>
      </c>
      <c r="B6" s="82"/>
      <c r="C6" s="83"/>
      <c r="D6" s="1">
        <f>SUM(D3,D4,D5)</f>
        <v>127346.50999999994</v>
      </c>
      <c r="E6" s="81" t="s">
        <v>11</v>
      </c>
      <c r="F6" s="82"/>
      <c r="G6" s="83"/>
      <c r="H6" s="1">
        <f>SUM(I:I)</f>
        <v>0</v>
      </c>
      <c r="I6" s="10"/>
    </row>
    <row r="7" spans="1:9" ht="15" thickBot="1" x14ac:dyDescent="0.35">
      <c r="A7" s="20" t="s">
        <v>12</v>
      </c>
      <c r="B7" s="21" t="s">
        <v>486</v>
      </c>
      <c r="C7" s="18" t="s">
        <v>13</v>
      </c>
      <c r="D7" s="66">
        <v>24966.86</v>
      </c>
      <c r="E7" s="22" t="s">
        <v>228</v>
      </c>
      <c r="F7" s="23">
        <v>0</v>
      </c>
      <c r="G7" s="18" t="s">
        <v>13</v>
      </c>
      <c r="H7" s="1">
        <f>SUM('Oferta económica'!K:K)</f>
        <v>0</v>
      </c>
      <c r="I7" s="10"/>
    </row>
    <row r="8" spans="1:9" ht="15" thickBot="1" x14ac:dyDescent="0.35">
      <c r="A8" s="84" t="s">
        <v>14</v>
      </c>
      <c r="B8" s="85"/>
      <c r="C8" s="86"/>
      <c r="D8" s="24">
        <f>SUM(D6:D7)</f>
        <v>152313.36999999994</v>
      </c>
      <c r="E8" s="84" t="s">
        <v>15</v>
      </c>
      <c r="F8" s="85"/>
      <c r="G8" s="86"/>
      <c r="H8" s="24">
        <f>SUM(H6:H7)</f>
        <v>0</v>
      </c>
      <c r="I8" s="10"/>
    </row>
    <row r="9" spans="1:9" ht="15" thickBot="1" x14ac:dyDescent="0.35">
      <c r="E9" s="10"/>
      <c r="G9" s="12"/>
      <c r="I9" s="10"/>
    </row>
    <row r="10" spans="1:9" ht="15" thickBot="1" x14ac:dyDescent="0.35">
      <c r="A10" s="25"/>
      <c r="E10" s="10"/>
      <c r="F10" s="76" t="s">
        <v>16</v>
      </c>
      <c r="G10" s="77"/>
      <c r="H10" s="76" t="s">
        <v>17</v>
      </c>
      <c r="I10" s="77"/>
    </row>
    <row r="11" spans="1:9" x14ac:dyDescent="0.3">
      <c r="A11" s="26" t="s">
        <v>18</v>
      </c>
      <c r="B11" s="26" t="s">
        <v>19</v>
      </c>
      <c r="C11" s="26" t="s">
        <v>20</v>
      </c>
      <c r="D11" s="26" t="s">
        <v>21</v>
      </c>
      <c r="E11" s="27" t="s">
        <v>22</v>
      </c>
      <c r="F11" s="28" t="s">
        <v>23</v>
      </c>
      <c r="G11" s="26" t="s">
        <v>24</v>
      </c>
      <c r="H11" s="26" t="s">
        <v>25</v>
      </c>
      <c r="I11" s="26" t="s">
        <v>26</v>
      </c>
    </row>
    <row r="12" spans="1:9" x14ac:dyDescent="0.3">
      <c r="A12" s="29" t="s">
        <v>27</v>
      </c>
      <c r="B12" s="29" t="s">
        <v>92</v>
      </c>
      <c r="C12" s="63" t="s">
        <v>216</v>
      </c>
      <c r="D12" s="29"/>
      <c r="E12" s="4"/>
      <c r="F12" s="30"/>
      <c r="G12" s="31"/>
      <c r="H12" s="2"/>
      <c r="I12" s="32"/>
    </row>
    <row r="13" spans="1:9" x14ac:dyDescent="0.3">
      <c r="A13" s="29" t="s">
        <v>28</v>
      </c>
      <c r="B13" s="29" t="s">
        <v>217</v>
      </c>
      <c r="C13" s="63" t="s">
        <v>218</v>
      </c>
      <c r="D13" s="29"/>
      <c r="E13" s="4"/>
      <c r="F13" s="30"/>
      <c r="G13" s="31"/>
      <c r="H13" s="2"/>
      <c r="I13" s="32"/>
    </row>
    <row r="14" spans="1:9" x14ac:dyDescent="0.3">
      <c r="A14" s="29" t="s">
        <v>28</v>
      </c>
      <c r="B14" s="62" t="s">
        <v>230</v>
      </c>
      <c r="C14" s="64" t="s">
        <v>32</v>
      </c>
      <c r="D14" s="29" t="s">
        <v>29</v>
      </c>
      <c r="E14" s="8">
        <v>57</v>
      </c>
      <c r="F14" s="30">
        <v>2.2999999999999998</v>
      </c>
      <c r="G14" s="33">
        <v>131.1</v>
      </c>
      <c r="H14" s="2">
        <f>_xlfn.XLOOKUP(B14,'Oferta económica'!A:A,'Oferta económica'!H:H)</f>
        <v>0</v>
      </c>
      <c r="I14" s="32">
        <f>ROUND(E14*H14,2)</f>
        <v>0</v>
      </c>
    </row>
    <row r="15" spans="1:9" x14ac:dyDescent="0.3">
      <c r="A15" s="29" t="s">
        <v>28</v>
      </c>
      <c r="B15" s="62" t="s">
        <v>231</v>
      </c>
      <c r="C15" s="64" t="s">
        <v>33</v>
      </c>
      <c r="D15" s="29" t="s">
        <v>29</v>
      </c>
      <c r="E15" s="8">
        <v>2</v>
      </c>
      <c r="F15" s="11">
        <v>2.0699999999999998</v>
      </c>
      <c r="G15" s="33">
        <v>4.1399999999999997</v>
      </c>
      <c r="H15" s="2">
        <f>_xlfn.XLOOKUP(B15,'Oferta económica'!A:A,'Oferta económica'!H:H)</f>
        <v>0</v>
      </c>
      <c r="I15" s="32">
        <f>ROUND(E15*H15,2)</f>
        <v>0</v>
      </c>
    </row>
    <row r="16" spans="1:9" x14ac:dyDescent="0.3">
      <c r="A16" s="29" t="s">
        <v>28</v>
      </c>
      <c r="B16" s="62" t="s">
        <v>232</v>
      </c>
      <c r="C16" s="64" t="s">
        <v>34</v>
      </c>
      <c r="D16" s="29" t="s">
        <v>29</v>
      </c>
      <c r="E16" s="34">
        <v>6</v>
      </c>
      <c r="F16" s="11">
        <v>39.020000000000003</v>
      </c>
      <c r="G16" s="33">
        <v>234.12</v>
      </c>
      <c r="H16" s="2">
        <f>_xlfn.XLOOKUP(B16,'Oferta económica'!A:A,'Oferta económica'!H:H)</f>
        <v>0</v>
      </c>
      <c r="I16" s="32">
        <f t="shared" ref="I16:I76" si="0">ROUND(E16*H16,2)</f>
        <v>0</v>
      </c>
    </row>
    <row r="17" spans="1:9" x14ac:dyDescent="0.3">
      <c r="A17" s="29" t="s">
        <v>28</v>
      </c>
      <c r="B17" s="62" t="s">
        <v>233</v>
      </c>
      <c r="C17" s="64" t="s">
        <v>487</v>
      </c>
      <c r="D17" s="29" t="s">
        <v>29</v>
      </c>
      <c r="E17" s="34">
        <v>5</v>
      </c>
      <c r="F17" s="11">
        <v>32.85</v>
      </c>
      <c r="G17" s="33">
        <v>164.25</v>
      </c>
      <c r="H17" s="2">
        <f>_xlfn.XLOOKUP(B17,'Oferta económica'!A:A,'Oferta económica'!H:H)</f>
        <v>0</v>
      </c>
      <c r="I17" s="32">
        <f t="shared" si="0"/>
        <v>0</v>
      </c>
    </row>
    <row r="18" spans="1:9" x14ac:dyDescent="0.3">
      <c r="A18" s="29" t="s">
        <v>28</v>
      </c>
      <c r="B18" s="62" t="s">
        <v>234</v>
      </c>
      <c r="C18" s="64" t="s">
        <v>35</v>
      </c>
      <c r="D18" s="29" t="s">
        <v>29</v>
      </c>
      <c r="E18" s="34">
        <v>30</v>
      </c>
      <c r="F18" s="11">
        <v>2.2999999999999998</v>
      </c>
      <c r="G18" s="33">
        <v>69</v>
      </c>
      <c r="H18" s="2">
        <f>_xlfn.XLOOKUP(B18,'Oferta económica'!A:A,'Oferta económica'!H:H)</f>
        <v>0</v>
      </c>
      <c r="I18" s="32">
        <f t="shared" si="0"/>
        <v>0</v>
      </c>
    </row>
    <row r="19" spans="1:9" x14ac:dyDescent="0.3">
      <c r="A19" s="29" t="s">
        <v>28</v>
      </c>
      <c r="B19" s="62" t="s">
        <v>235</v>
      </c>
      <c r="C19" s="64" t="s">
        <v>36</v>
      </c>
      <c r="D19" s="29" t="s">
        <v>29</v>
      </c>
      <c r="E19" s="34">
        <v>2</v>
      </c>
      <c r="F19" s="11">
        <v>33.93</v>
      </c>
      <c r="G19" s="33">
        <v>67.86</v>
      </c>
      <c r="H19" s="2">
        <f>_xlfn.XLOOKUP(B19,'Oferta económica'!A:A,'Oferta económica'!H:H)</f>
        <v>0</v>
      </c>
      <c r="I19" s="32">
        <f t="shared" si="0"/>
        <v>0</v>
      </c>
    </row>
    <row r="20" spans="1:9" x14ac:dyDescent="0.3">
      <c r="A20" s="29" t="s">
        <v>28</v>
      </c>
      <c r="B20" s="62" t="s">
        <v>236</v>
      </c>
      <c r="C20" s="64" t="s">
        <v>37</v>
      </c>
      <c r="D20" s="29" t="s">
        <v>29</v>
      </c>
      <c r="E20" s="34">
        <v>4500</v>
      </c>
      <c r="F20" s="11">
        <v>0.64</v>
      </c>
      <c r="G20" s="33">
        <v>2880</v>
      </c>
      <c r="H20" s="2">
        <f>_xlfn.XLOOKUP(B20,'Oferta económica'!A:A,'Oferta económica'!H:H)</f>
        <v>0</v>
      </c>
      <c r="I20" s="32">
        <f t="shared" si="0"/>
        <v>0</v>
      </c>
    </row>
    <row r="21" spans="1:9" x14ac:dyDescent="0.3">
      <c r="A21" s="29" t="s">
        <v>28</v>
      </c>
      <c r="B21" s="62" t="s">
        <v>237</v>
      </c>
      <c r="C21" s="64" t="s">
        <v>38</v>
      </c>
      <c r="D21" s="29" t="s">
        <v>29</v>
      </c>
      <c r="E21" s="34">
        <v>150</v>
      </c>
      <c r="F21" s="11">
        <v>0.41</v>
      </c>
      <c r="G21" s="33">
        <v>61.5</v>
      </c>
      <c r="H21" s="2">
        <f>_xlfn.XLOOKUP(B21,'Oferta económica'!A:A,'Oferta económica'!H:H)</f>
        <v>0</v>
      </c>
      <c r="I21" s="32">
        <f t="shared" si="0"/>
        <v>0</v>
      </c>
    </row>
    <row r="22" spans="1:9" x14ac:dyDescent="0.3">
      <c r="A22" s="29" t="s">
        <v>28</v>
      </c>
      <c r="B22" s="62" t="s">
        <v>238</v>
      </c>
      <c r="C22" s="64" t="s">
        <v>39</v>
      </c>
      <c r="D22" s="29" t="s">
        <v>29</v>
      </c>
      <c r="E22" s="34">
        <v>150</v>
      </c>
      <c r="F22" s="11">
        <v>0.08</v>
      </c>
      <c r="G22" s="33">
        <v>12</v>
      </c>
      <c r="H22" s="2">
        <f>_xlfn.XLOOKUP(B22,'Oferta económica'!A:A,'Oferta económica'!H:H)</f>
        <v>0</v>
      </c>
      <c r="I22" s="32">
        <f t="shared" si="0"/>
        <v>0</v>
      </c>
    </row>
    <row r="23" spans="1:9" x14ac:dyDescent="0.3">
      <c r="A23" s="29" t="s">
        <v>28</v>
      </c>
      <c r="B23" s="62" t="s">
        <v>239</v>
      </c>
      <c r="C23" s="64" t="s">
        <v>40</v>
      </c>
      <c r="D23" s="29" t="s">
        <v>29</v>
      </c>
      <c r="E23" s="34">
        <v>150</v>
      </c>
      <c r="F23" s="11">
        <v>0.03</v>
      </c>
      <c r="G23" s="33">
        <v>4.5</v>
      </c>
      <c r="H23" s="2">
        <f>_xlfn.XLOOKUP(B23,'Oferta económica'!A:A,'Oferta económica'!H:H)</f>
        <v>0</v>
      </c>
      <c r="I23" s="32">
        <f t="shared" si="0"/>
        <v>0</v>
      </c>
    </row>
    <row r="24" spans="1:9" x14ac:dyDescent="0.3">
      <c r="A24" s="29" t="s">
        <v>28</v>
      </c>
      <c r="B24" s="62" t="s">
        <v>240</v>
      </c>
      <c r="C24" s="64" t="s">
        <v>41</v>
      </c>
      <c r="D24" s="29" t="s">
        <v>29</v>
      </c>
      <c r="E24" s="34">
        <v>2</v>
      </c>
      <c r="F24" s="11">
        <v>25.71</v>
      </c>
      <c r="G24" s="33">
        <v>51.42</v>
      </c>
      <c r="H24" s="2">
        <f>_xlfn.XLOOKUP(B24,'Oferta económica'!A:A,'Oferta económica'!H:H)</f>
        <v>0</v>
      </c>
      <c r="I24" s="32">
        <f t="shared" si="0"/>
        <v>0</v>
      </c>
    </row>
    <row r="25" spans="1:9" x14ac:dyDescent="0.3">
      <c r="A25" s="29" t="s">
        <v>28</v>
      </c>
      <c r="B25" s="62" t="s">
        <v>241</v>
      </c>
      <c r="C25" s="64" t="s">
        <v>42</v>
      </c>
      <c r="D25" s="29" t="s">
        <v>29</v>
      </c>
      <c r="E25" s="34">
        <v>11</v>
      </c>
      <c r="F25" s="11">
        <v>34.56</v>
      </c>
      <c r="G25" s="33">
        <v>380.16</v>
      </c>
      <c r="H25" s="2">
        <f>_xlfn.XLOOKUP(B25,'Oferta económica'!A:A,'Oferta económica'!H:H)</f>
        <v>0</v>
      </c>
      <c r="I25" s="32">
        <f t="shared" si="0"/>
        <v>0</v>
      </c>
    </row>
    <row r="26" spans="1:9" x14ac:dyDescent="0.3">
      <c r="A26" s="29" t="s">
        <v>28</v>
      </c>
      <c r="B26" s="62" t="s">
        <v>242</v>
      </c>
      <c r="C26" s="65" t="s">
        <v>43</v>
      </c>
      <c r="D26" s="29" t="s">
        <v>29</v>
      </c>
      <c r="E26" s="8">
        <v>3300</v>
      </c>
      <c r="F26" s="11">
        <v>1.48</v>
      </c>
      <c r="G26" s="33">
        <v>4884</v>
      </c>
      <c r="H26" s="2">
        <f>_xlfn.XLOOKUP(B26,'Oferta económica'!A:A,'Oferta económica'!H:H)</f>
        <v>0</v>
      </c>
      <c r="I26" s="32">
        <f t="shared" si="0"/>
        <v>0</v>
      </c>
    </row>
    <row r="27" spans="1:9" x14ac:dyDescent="0.3">
      <c r="A27" s="29" t="s">
        <v>28</v>
      </c>
      <c r="B27" s="62" t="s">
        <v>243</v>
      </c>
      <c r="C27" s="65" t="s">
        <v>488</v>
      </c>
      <c r="D27" s="29" t="s">
        <v>29</v>
      </c>
      <c r="E27" s="8">
        <v>375</v>
      </c>
      <c r="F27" s="11">
        <v>1.41</v>
      </c>
      <c r="G27" s="33">
        <v>528.75</v>
      </c>
      <c r="H27" s="2">
        <f>_xlfn.XLOOKUP(B27,'Oferta económica'!A:A,'Oferta económica'!H:H)</f>
        <v>0</v>
      </c>
      <c r="I27" s="32">
        <f t="shared" si="0"/>
        <v>0</v>
      </c>
    </row>
    <row r="28" spans="1:9" x14ac:dyDescent="0.3">
      <c r="A28" s="29" t="s">
        <v>28</v>
      </c>
      <c r="B28" s="62" t="s">
        <v>244</v>
      </c>
      <c r="C28" s="65" t="s">
        <v>44</v>
      </c>
      <c r="D28" s="29" t="s">
        <v>29</v>
      </c>
      <c r="E28" s="8">
        <v>600</v>
      </c>
      <c r="F28" s="11">
        <v>0.15</v>
      </c>
      <c r="G28" s="33">
        <v>90</v>
      </c>
      <c r="H28" s="2">
        <f>_xlfn.XLOOKUP(B28,'Oferta económica'!A:A,'Oferta económica'!H:H)</f>
        <v>0</v>
      </c>
      <c r="I28" s="32">
        <f t="shared" si="0"/>
        <v>0</v>
      </c>
    </row>
    <row r="29" spans="1:9" x14ac:dyDescent="0.3">
      <c r="A29" s="29" t="s">
        <v>28</v>
      </c>
      <c r="B29" s="62" t="s">
        <v>245</v>
      </c>
      <c r="C29" s="65" t="s">
        <v>489</v>
      </c>
      <c r="D29" s="29" t="s">
        <v>29</v>
      </c>
      <c r="E29" s="8">
        <v>1200</v>
      </c>
      <c r="F29" s="11">
        <v>0.12</v>
      </c>
      <c r="G29" s="33">
        <v>144</v>
      </c>
      <c r="H29" s="2">
        <f>_xlfn.XLOOKUP(B29,'Oferta económica'!A:A,'Oferta económica'!H:H)</f>
        <v>0</v>
      </c>
      <c r="I29" s="32">
        <f t="shared" si="0"/>
        <v>0</v>
      </c>
    </row>
    <row r="30" spans="1:9" x14ac:dyDescent="0.3">
      <c r="A30" s="29" t="s">
        <v>28</v>
      </c>
      <c r="B30" s="62" t="s">
        <v>246</v>
      </c>
      <c r="C30" s="65" t="s">
        <v>45</v>
      </c>
      <c r="D30" s="29" t="s">
        <v>29</v>
      </c>
      <c r="E30" s="8">
        <v>150</v>
      </c>
      <c r="F30" s="11">
        <v>7.0000000000000007E-2</v>
      </c>
      <c r="G30" s="33">
        <v>10.5</v>
      </c>
      <c r="H30" s="2">
        <f>_xlfn.XLOOKUP(B30,'Oferta económica'!A:A,'Oferta económica'!H:H)</f>
        <v>0</v>
      </c>
      <c r="I30" s="32">
        <f t="shared" si="0"/>
        <v>0</v>
      </c>
    </row>
    <row r="31" spans="1:9" x14ac:dyDescent="0.3">
      <c r="A31" s="29" t="s">
        <v>28</v>
      </c>
      <c r="B31" s="62" t="s">
        <v>247</v>
      </c>
      <c r="C31" s="65" t="s">
        <v>46</v>
      </c>
      <c r="D31" s="29" t="s">
        <v>29</v>
      </c>
      <c r="E31" s="8">
        <v>15</v>
      </c>
      <c r="F31" s="11">
        <v>5.1100000000000003</v>
      </c>
      <c r="G31" s="33">
        <v>76.650000000000006</v>
      </c>
      <c r="H31" s="2">
        <f>_xlfn.XLOOKUP(B31,'Oferta económica'!A:A,'Oferta económica'!H:H)</f>
        <v>0</v>
      </c>
      <c r="I31" s="32">
        <f t="shared" si="0"/>
        <v>0</v>
      </c>
    </row>
    <row r="32" spans="1:9" x14ac:dyDescent="0.3">
      <c r="A32" s="29" t="s">
        <v>28</v>
      </c>
      <c r="B32" s="62" t="s">
        <v>248</v>
      </c>
      <c r="C32" s="65" t="s">
        <v>490</v>
      </c>
      <c r="D32" s="29" t="s">
        <v>29</v>
      </c>
      <c r="E32" s="8">
        <v>525</v>
      </c>
      <c r="F32" s="11">
        <v>0.93</v>
      </c>
      <c r="G32" s="33">
        <v>488.25</v>
      </c>
      <c r="H32" s="2">
        <f>_xlfn.XLOOKUP(B32,'Oferta económica'!A:A,'Oferta económica'!H:H)</f>
        <v>0</v>
      </c>
      <c r="I32" s="32">
        <f t="shared" si="0"/>
        <v>0</v>
      </c>
    </row>
    <row r="33" spans="1:9" x14ac:dyDescent="0.3">
      <c r="A33" s="29" t="s">
        <v>28</v>
      </c>
      <c r="B33" s="62" t="s">
        <v>249</v>
      </c>
      <c r="C33" s="65" t="s">
        <v>47</v>
      </c>
      <c r="D33" s="29" t="s">
        <v>29</v>
      </c>
      <c r="E33" s="8">
        <v>3</v>
      </c>
      <c r="F33" s="11">
        <v>0.37</v>
      </c>
      <c r="G33" s="33">
        <v>1.1100000000000001</v>
      </c>
      <c r="H33" s="2">
        <f>_xlfn.XLOOKUP(B33,'Oferta económica'!A:A,'Oferta económica'!H:H)</f>
        <v>0</v>
      </c>
      <c r="I33" s="32">
        <f t="shared" si="0"/>
        <v>0</v>
      </c>
    </row>
    <row r="34" spans="1:9" x14ac:dyDescent="0.3">
      <c r="A34" s="29" t="s">
        <v>28</v>
      </c>
      <c r="B34" s="62" t="s">
        <v>250</v>
      </c>
      <c r="C34" s="65" t="s">
        <v>48</v>
      </c>
      <c r="D34" s="29" t="s">
        <v>29</v>
      </c>
      <c r="E34" s="8">
        <v>3</v>
      </c>
      <c r="F34" s="11">
        <v>0.37</v>
      </c>
      <c r="G34" s="33">
        <v>1.1100000000000001</v>
      </c>
      <c r="H34" s="2">
        <f>_xlfn.XLOOKUP(B34,'Oferta económica'!A:A,'Oferta económica'!H:H)</f>
        <v>0</v>
      </c>
      <c r="I34" s="32">
        <f t="shared" si="0"/>
        <v>0</v>
      </c>
    </row>
    <row r="35" spans="1:9" x14ac:dyDescent="0.3">
      <c r="A35" s="29" t="s">
        <v>28</v>
      </c>
      <c r="B35" s="62" t="s">
        <v>251</v>
      </c>
      <c r="C35" s="65" t="s">
        <v>49</v>
      </c>
      <c r="D35" s="29" t="s">
        <v>29</v>
      </c>
      <c r="E35" s="8">
        <v>8</v>
      </c>
      <c r="F35" s="11">
        <v>0.31</v>
      </c>
      <c r="G35" s="33">
        <v>2.48</v>
      </c>
      <c r="H35" s="2">
        <f>_xlfn.XLOOKUP(B35,'Oferta económica'!A:A,'Oferta económica'!H:H)</f>
        <v>0</v>
      </c>
      <c r="I35" s="32">
        <f t="shared" si="0"/>
        <v>0</v>
      </c>
    </row>
    <row r="36" spans="1:9" x14ac:dyDescent="0.3">
      <c r="A36" s="29" t="s">
        <v>28</v>
      </c>
      <c r="B36" s="62" t="s">
        <v>252</v>
      </c>
      <c r="C36" s="65" t="s">
        <v>50</v>
      </c>
      <c r="D36" s="29" t="s">
        <v>29</v>
      </c>
      <c r="E36" s="8">
        <v>8</v>
      </c>
      <c r="F36" s="11">
        <v>0.31</v>
      </c>
      <c r="G36" s="33">
        <v>2.48</v>
      </c>
      <c r="H36" s="2">
        <f>_xlfn.XLOOKUP(B36,'Oferta económica'!A:A,'Oferta económica'!H:H)</f>
        <v>0</v>
      </c>
      <c r="I36" s="32">
        <f t="shared" si="0"/>
        <v>0</v>
      </c>
    </row>
    <row r="37" spans="1:9" x14ac:dyDescent="0.3">
      <c r="A37" s="29" t="s">
        <v>28</v>
      </c>
      <c r="B37" s="62" t="s">
        <v>253</v>
      </c>
      <c r="C37" s="65" t="s">
        <v>51</v>
      </c>
      <c r="D37" s="29" t="s">
        <v>29</v>
      </c>
      <c r="E37" s="8">
        <v>8</v>
      </c>
      <c r="F37" s="11">
        <v>0.37</v>
      </c>
      <c r="G37" s="33">
        <v>2.96</v>
      </c>
      <c r="H37" s="2">
        <f>_xlfn.XLOOKUP(B37,'Oferta económica'!A:A,'Oferta económica'!H:H)</f>
        <v>0</v>
      </c>
      <c r="I37" s="32">
        <f t="shared" si="0"/>
        <v>0</v>
      </c>
    </row>
    <row r="38" spans="1:9" x14ac:dyDescent="0.3">
      <c r="A38" s="29" t="s">
        <v>28</v>
      </c>
      <c r="B38" s="62" t="s">
        <v>254</v>
      </c>
      <c r="C38" s="65" t="s">
        <v>52</v>
      </c>
      <c r="D38" s="29" t="s">
        <v>29</v>
      </c>
      <c r="E38" s="8">
        <v>8</v>
      </c>
      <c r="F38" s="11">
        <v>1.07</v>
      </c>
      <c r="G38" s="33">
        <v>8.56</v>
      </c>
      <c r="H38" s="2">
        <f>_xlfn.XLOOKUP(B38,'Oferta económica'!A:A,'Oferta económica'!H:H)</f>
        <v>0</v>
      </c>
      <c r="I38" s="32">
        <f t="shared" si="0"/>
        <v>0</v>
      </c>
    </row>
    <row r="39" spans="1:9" x14ac:dyDescent="0.3">
      <c r="A39" s="29" t="s">
        <v>28</v>
      </c>
      <c r="B39" s="62" t="s">
        <v>255</v>
      </c>
      <c r="C39" s="65" t="s">
        <v>53</v>
      </c>
      <c r="D39" s="29" t="s">
        <v>29</v>
      </c>
      <c r="E39" s="8">
        <v>15</v>
      </c>
      <c r="F39" s="11">
        <v>1.07</v>
      </c>
      <c r="G39" s="33">
        <v>16.05</v>
      </c>
      <c r="H39" s="2">
        <f>_xlfn.XLOOKUP(B39,'Oferta económica'!A:A,'Oferta económica'!H:H)</f>
        <v>0</v>
      </c>
      <c r="I39" s="32">
        <f t="shared" si="0"/>
        <v>0</v>
      </c>
    </row>
    <row r="40" spans="1:9" x14ac:dyDescent="0.3">
      <c r="A40" s="29" t="s">
        <v>28</v>
      </c>
      <c r="B40" s="62" t="s">
        <v>256</v>
      </c>
      <c r="C40" s="65" t="s">
        <v>54</v>
      </c>
      <c r="D40" s="29" t="s">
        <v>29</v>
      </c>
      <c r="E40" s="8">
        <v>15</v>
      </c>
      <c r="F40" s="11">
        <v>1.07</v>
      </c>
      <c r="G40" s="33">
        <v>16.05</v>
      </c>
      <c r="H40" s="2">
        <f>_xlfn.XLOOKUP(B40,'Oferta económica'!A:A,'Oferta económica'!H:H)</f>
        <v>0</v>
      </c>
      <c r="I40" s="32">
        <f t="shared" si="0"/>
        <v>0</v>
      </c>
    </row>
    <row r="41" spans="1:9" x14ac:dyDescent="0.3">
      <c r="A41" s="29" t="s">
        <v>28</v>
      </c>
      <c r="B41" s="62" t="s">
        <v>257</v>
      </c>
      <c r="C41" s="65" t="s">
        <v>55</v>
      </c>
      <c r="D41" s="29" t="s">
        <v>29</v>
      </c>
      <c r="E41" s="8">
        <v>15</v>
      </c>
      <c r="F41" s="11">
        <v>1.07</v>
      </c>
      <c r="G41" s="33">
        <v>16.05</v>
      </c>
      <c r="H41" s="2">
        <f>_xlfn.XLOOKUP(B41,'Oferta económica'!A:A,'Oferta económica'!H:H)</f>
        <v>0</v>
      </c>
      <c r="I41" s="32">
        <f t="shared" si="0"/>
        <v>0</v>
      </c>
    </row>
    <row r="42" spans="1:9" x14ac:dyDescent="0.3">
      <c r="A42" s="29" t="s">
        <v>28</v>
      </c>
      <c r="B42" s="62" t="s">
        <v>258</v>
      </c>
      <c r="C42" s="65" t="s">
        <v>56</v>
      </c>
      <c r="D42" s="29" t="s">
        <v>29</v>
      </c>
      <c r="E42" s="8">
        <v>8</v>
      </c>
      <c r="F42" s="11">
        <v>2.06</v>
      </c>
      <c r="G42" s="33">
        <v>16.48</v>
      </c>
      <c r="H42" s="2">
        <f>_xlfn.XLOOKUP(B42,'Oferta económica'!A:A,'Oferta económica'!H:H)</f>
        <v>0</v>
      </c>
      <c r="I42" s="32">
        <f t="shared" si="0"/>
        <v>0</v>
      </c>
    </row>
    <row r="43" spans="1:9" x14ac:dyDescent="0.3">
      <c r="A43" s="29" t="s">
        <v>28</v>
      </c>
      <c r="B43" s="62" t="s">
        <v>259</v>
      </c>
      <c r="C43" s="65" t="s">
        <v>57</v>
      </c>
      <c r="D43" s="29" t="s">
        <v>29</v>
      </c>
      <c r="E43" s="8">
        <v>8</v>
      </c>
      <c r="F43" s="11">
        <v>1.07</v>
      </c>
      <c r="G43" s="33">
        <v>8.56</v>
      </c>
      <c r="H43" s="2">
        <f>_xlfn.XLOOKUP(B43,'Oferta económica'!A:A,'Oferta económica'!H:H)</f>
        <v>0</v>
      </c>
      <c r="I43" s="32">
        <f t="shared" si="0"/>
        <v>0</v>
      </c>
    </row>
    <row r="44" spans="1:9" x14ac:dyDescent="0.3">
      <c r="A44" s="29" t="s">
        <v>28</v>
      </c>
      <c r="B44" s="62" t="s">
        <v>260</v>
      </c>
      <c r="C44" s="65" t="s">
        <v>58</v>
      </c>
      <c r="D44" s="29" t="s">
        <v>29</v>
      </c>
      <c r="E44" s="8">
        <v>300</v>
      </c>
      <c r="F44" s="11">
        <v>7.0000000000000007E-2</v>
      </c>
      <c r="G44" s="33">
        <v>21</v>
      </c>
      <c r="H44" s="2">
        <f>_xlfn.XLOOKUP(B44,'Oferta económica'!A:A,'Oferta económica'!H:H)</f>
        <v>0</v>
      </c>
      <c r="I44" s="32">
        <f t="shared" si="0"/>
        <v>0</v>
      </c>
    </row>
    <row r="45" spans="1:9" x14ac:dyDescent="0.3">
      <c r="A45" s="29" t="s">
        <v>28</v>
      </c>
      <c r="B45" s="62" t="s">
        <v>261</v>
      </c>
      <c r="C45" s="65" t="s">
        <v>491</v>
      </c>
      <c r="D45" s="29" t="s">
        <v>29</v>
      </c>
      <c r="E45" s="8">
        <v>15</v>
      </c>
      <c r="F45" s="11">
        <v>6</v>
      </c>
      <c r="G45" s="33">
        <v>90</v>
      </c>
      <c r="H45" s="2">
        <f>_xlfn.XLOOKUP(B45,'Oferta económica'!A:A,'Oferta económica'!H:H)</f>
        <v>0</v>
      </c>
      <c r="I45" s="32">
        <f t="shared" si="0"/>
        <v>0</v>
      </c>
    </row>
    <row r="46" spans="1:9" x14ac:dyDescent="0.3">
      <c r="A46" s="29" t="s">
        <v>28</v>
      </c>
      <c r="B46" s="62" t="s">
        <v>262</v>
      </c>
      <c r="C46" s="65" t="s">
        <v>492</v>
      </c>
      <c r="D46" s="29" t="s">
        <v>29</v>
      </c>
      <c r="E46" s="8">
        <v>400</v>
      </c>
      <c r="F46" s="11">
        <v>17</v>
      </c>
      <c r="G46" s="33">
        <v>6800</v>
      </c>
      <c r="H46" s="2">
        <f>_xlfn.XLOOKUP(B46,'Oferta económica'!A:A,'Oferta económica'!H:H)</f>
        <v>0</v>
      </c>
      <c r="I46" s="32">
        <f t="shared" si="0"/>
        <v>0</v>
      </c>
    </row>
    <row r="47" spans="1:9" x14ac:dyDescent="0.3">
      <c r="A47" s="29" t="s">
        <v>28</v>
      </c>
      <c r="B47" s="62" t="s">
        <v>263</v>
      </c>
      <c r="C47" s="65" t="s">
        <v>493</v>
      </c>
      <c r="D47" s="29" t="s">
        <v>29</v>
      </c>
      <c r="E47" s="8">
        <v>75</v>
      </c>
      <c r="F47" s="11">
        <v>40</v>
      </c>
      <c r="G47" s="33">
        <v>3000</v>
      </c>
      <c r="H47" s="2">
        <f>_xlfn.XLOOKUP(B47,'Oferta económica'!A:A,'Oferta económica'!H:H)</f>
        <v>0</v>
      </c>
      <c r="I47" s="32">
        <f t="shared" si="0"/>
        <v>0</v>
      </c>
    </row>
    <row r="48" spans="1:9" x14ac:dyDescent="0.3">
      <c r="A48" s="29" t="s">
        <v>28</v>
      </c>
      <c r="B48" s="62" t="s">
        <v>264</v>
      </c>
      <c r="C48" s="65" t="s">
        <v>494</v>
      </c>
      <c r="D48" s="29" t="s">
        <v>29</v>
      </c>
      <c r="E48" s="8">
        <v>6</v>
      </c>
      <c r="F48" s="11">
        <v>4.3899999999999997</v>
      </c>
      <c r="G48" s="33">
        <v>26.34</v>
      </c>
      <c r="H48" s="2">
        <f>_xlfn.XLOOKUP(B48,'Oferta económica'!A:A,'Oferta económica'!H:H)</f>
        <v>0</v>
      </c>
      <c r="I48" s="32">
        <f t="shared" si="0"/>
        <v>0</v>
      </c>
    </row>
    <row r="49" spans="1:9" x14ac:dyDescent="0.3">
      <c r="A49" s="29" t="s">
        <v>28</v>
      </c>
      <c r="B49" s="62" t="s">
        <v>265</v>
      </c>
      <c r="C49" s="65" t="s">
        <v>59</v>
      </c>
      <c r="D49" s="29" t="s">
        <v>29</v>
      </c>
      <c r="E49" s="8">
        <v>12</v>
      </c>
      <c r="F49" s="11">
        <v>0.51</v>
      </c>
      <c r="G49" s="33">
        <v>6.12</v>
      </c>
      <c r="H49" s="2">
        <f>_xlfn.XLOOKUP(B49,'Oferta económica'!A:A,'Oferta económica'!H:H)</f>
        <v>0</v>
      </c>
      <c r="I49" s="32">
        <f t="shared" si="0"/>
        <v>0</v>
      </c>
    </row>
    <row r="50" spans="1:9" x14ac:dyDescent="0.3">
      <c r="A50" s="29" t="s">
        <v>28</v>
      </c>
      <c r="B50" s="62" t="s">
        <v>266</v>
      </c>
      <c r="C50" s="65" t="s">
        <v>495</v>
      </c>
      <c r="D50" s="29" t="s">
        <v>29</v>
      </c>
      <c r="E50" s="8">
        <v>15</v>
      </c>
      <c r="F50" s="11">
        <v>42.5</v>
      </c>
      <c r="G50" s="33">
        <v>637.5</v>
      </c>
      <c r="H50" s="2">
        <f>_xlfn.XLOOKUP(B50,'Oferta económica'!A:A,'Oferta económica'!H:H)</f>
        <v>0</v>
      </c>
      <c r="I50" s="32">
        <f t="shared" si="0"/>
        <v>0</v>
      </c>
    </row>
    <row r="51" spans="1:9" x14ac:dyDescent="0.3">
      <c r="A51" s="29" t="s">
        <v>28</v>
      </c>
      <c r="B51" s="62" t="s">
        <v>267</v>
      </c>
      <c r="C51" s="65" t="s">
        <v>60</v>
      </c>
      <c r="D51" s="29" t="s">
        <v>29</v>
      </c>
      <c r="E51" s="8">
        <v>100</v>
      </c>
      <c r="F51" s="11">
        <v>1.1100000000000001</v>
      </c>
      <c r="G51" s="33">
        <v>111</v>
      </c>
      <c r="H51" s="2">
        <f>_xlfn.XLOOKUP(B51,'Oferta económica'!A:A,'Oferta económica'!H:H)</f>
        <v>0</v>
      </c>
      <c r="I51" s="32">
        <f t="shared" si="0"/>
        <v>0</v>
      </c>
    </row>
    <row r="52" spans="1:9" x14ac:dyDescent="0.3">
      <c r="A52" s="29" t="s">
        <v>28</v>
      </c>
      <c r="B52" s="62" t="s">
        <v>268</v>
      </c>
      <c r="C52" s="65" t="s">
        <v>61</v>
      </c>
      <c r="D52" s="29" t="s">
        <v>29</v>
      </c>
      <c r="E52" s="8">
        <v>3</v>
      </c>
      <c r="F52" s="11">
        <v>59.93</v>
      </c>
      <c r="G52" s="33">
        <v>179.79</v>
      </c>
      <c r="H52" s="2">
        <f>_xlfn.XLOOKUP(B52,'Oferta económica'!A:A,'Oferta económica'!H:H)</f>
        <v>0</v>
      </c>
      <c r="I52" s="32">
        <f t="shared" si="0"/>
        <v>0</v>
      </c>
    </row>
    <row r="53" spans="1:9" x14ac:dyDescent="0.3">
      <c r="A53" s="29" t="s">
        <v>28</v>
      </c>
      <c r="B53" s="62" t="s">
        <v>269</v>
      </c>
      <c r="C53" s="65" t="s">
        <v>496</v>
      </c>
      <c r="D53" s="29" t="s">
        <v>29</v>
      </c>
      <c r="E53" s="8">
        <v>4</v>
      </c>
      <c r="F53" s="11">
        <v>95</v>
      </c>
      <c r="G53" s="33">
        <v>380</v>
      </c>
      <c r="H53" s="2">
        <f>_xlfn.XLOOKUP(B53,'Oferta económica'!A:A,'Oferta económica'!H:H)</f>
        <v>0</v>
      </c>
      <c r="I53" s="32">
        <f t="shared" si="0"/>
        <v>0</v>
      </c>
    </row>
    <row r="54" spans="1:9" x14ac:dyDescent="0.3">
      <c r="A54" s="29" t="s">
        <v>28</v>
      </c>
      <c r="B54" s="62" t="s">
        <v>270</v>
      </c>
      <c r="C54" s="65" t="s">
        <v>62</v>
      </c>
      <c r="D54" s="29" t="s">
        <v>29</v>
      </c>
      <c r="E54" s="8">
        <v>90</v>
      </c>
      <c r="F54" s="11">
        <v>0.77</v>
      </c>
      <c r="G54" s="33">
        <v>69.3</v>
      </c>
      <c r="H54" s="2">
        <f>_xlfn.XLOOKUP(B54,'Oferta económica'!A:A,'Oferta económica'!H:H)</f>
        <v>0</v>
      </c>
      <c r="I54" s="32">
        <f t="shared" si="0"/>
        <v>0</v>
      </c>
    </row>
    <row r="55" spans="1:9" x14ac:dyDescent="0.3">
      <c r="A55" s="29" t="s">
        <v>28</v>
      </c>
      <c r="B55" s="62" t="s">
        <v>271</v>
      </c>
      <c r="C55" s="65" t="s">
        <v>63</v>
      </c>
      <c r="D55" s="29" t="s">
        <v>29</v>
      </c>
      <c r="E55" s="8">
        <v>3</v>
      </c>
      <c r="F55" s="11">
        <v>30.6</v>
      </c>
      <c r="G55" s="33">
        <v>91.8</v>
      </c>
      <c r="H55" s="2">
        <f>_xlfn.XLOOKUP(B55,'Oferta económica'!A:A,'Oferta económica'!H:H)</f>
        <v>0</v>
      </c>
      <c r="I55" s="32">
        <f t="shared" si="0"/>
        <v>0</v>
      </c>
    </row>
    <row r="56" spans="1:9" x14ac:dyDescent="0.3">
      <c r="A56" s="29" t="s">
        <v>28</v>
      </c>
      <c r="B56" s="62" t="s">
        <v>272</v>
      </c>
      <c r="C56" s="65" t="s">
        <v>497</v>
      </c>
      <c r="D56" s="29" t="s">
        <v>29</v>
      </c>
      <c r="E56" s="8">
        <v>5</v>
      </c>
      <c r="F56" s="11">
        <v>2.75</v>
      </c>
      <c r="G56" s="33">
        <v>13.75</v>
      </c>
      <c r="H56" s="2">
        <f>_xlfn.XLOOKUP(B56,'Oferta económica'!A:A,'Oferta económica'!H:H)</f>
        <v>0</v>
      </c>
      <c r="I56" s="32">
        <f t="shared" si="0"/>
        <v>0</v>
      </c>
    </row>
    <row r="57" spans="1:9" x14ac:dyDescent="0.3">
      <c r="A57" s="29" t="s">
        <v>28</v>
      </c>
      <c r="B57" s="62" t="s">
        <v>273</v>
      </c>
      <c r="C57" s="65" t="s">
        <v>498</v>
      </c>
      <c r="D57" s="29" t="s">
        <v>29</v>
      </c>
      <c r="E57" s="8">
        <v>5</v>
      </c>
      <c r="F57" s="11">
        <v>2.75</v>
      </c>
      <c r="G57" s="33">
        <v>13.75</v>
      </c>
      <c r="H57" s="2">
        <f>_xlfn.XLOOKUP(B57,'Oferta económica'!A:A,'Oferta económica'!H:H)</f>
        <v>0</v>
      </c>
      <c r="I57" s="32">
        <f t="shared" si="0"/>
        <v>0</v>
      </c>
    </row>
    <row r="58" spans="1:9" x14ac:dyDescent="0.3">
      <c r="A58" s="29" t="s">
        <v>28</v>
      </c>
      <c r="B58" s="62" t="s">
        <v>274</v>
      </c>
      <c r="C58" s="65" t="s">
        <v>499</v>
      </c>
      <c r="D58" s="29" t="s">
        <v>29</v>
      </c>
      <c r="E58" s="8">
        <v>5</v>
      </c>
      <c r="F58" s="11">
        <v>2.75</v>
      </c>
      <c r="G58" s="33">
        <v>13.75</v>
      </c>
      <c r="H58" s="2">
        <f>_xlfn.XLOOKUP(B58,'Oferta económica'!A:A,'Oferta económica'!H:H)</f>
        <v>0</v>
      </c>
      <c r="I58" s="32">
        <f t="shared" si="0"/>
        <v>0</v>
      </c>
    </row>
    <row r="59" spans="1:9" x14ac:dyDescent="0.3">
      <c r="A59" s="29" t="s">
        <v>28</v>
      </c>
      <c r="B59" s="62" t="s">
        <v>275</v>
      </c>
      <c r="C59" s="65" t="s">
        <v>500</v>
      </c>
      <c r="D59" s="29" t="s">
        <v>29</v>
      </c>
      <c r="E59" s="8">
        <v>120</v>
      </c>
      <c r="F59" s="11">
        <v>2</v>
      </c>
      <c r="G59" s="33">
        <v>240</v>
      </c>
      <c r="H59" s="2">
        <f>_xlfn.XLOOKUP(B59,'Oferta económica'!A:A,'Oferta económica'!H:H)</f>
        <v>0</v>
      </c>
      <c r="I59" s="32">
        <f t="shared" si="0"/>
        <v>0</v>
      </c>
    </row>
    <row r="60" spans="1:9" x14ac:dyDescent="0.3">
      <c r="A60" s="29" t="s">
        <v>28</v>
      </c>
      <c r="B60" s="62" t="s">
        <v>276</v>
      </c>
      <c r="C60" s="65" t="s">
        <v>501</v>
      </c>
      <c r="D60" s="29" t="s">
        <v>29</v>
      </c>
      <c r="E60" s="8">
        <v>120</v>
      </c>
      <c r="F60" s="11">
        <v>2</v>
      </c>
      <c r="G60" s="33">
        <v>240</v>
      </c>
      <c r="H60" s="2">
        <f>_xlfn.XLOOKUP(B60,'Oferta económica'!A:A,'Oferta económica'!H:H)</f>
        <v>0</v>
      </c>
      <c r="I60" s="32">
        <f t="shared" si="0"/>
        <v>0</v>
      </c>
    </row>
    <row r="61" spans="1:9" x14ac:dyDescent="0.3">
      <c r="A61" s="29" t="s">
        <v>28</v>
      </c>
      <c r="B61" s="62" t="s">
        <v>277</v>
      </c>
      <c r="C61" s="65" t="s">
        <v>502</v>
      </c>
      <c r="D61" s="29" t="s">
        <v>29</v>
      </c>
      <c r="E61" s="8">
        <v>32</v>
      </c>
      <c r="F61" s="11">
        <v>2</v>
      </c>
      <c r="G61" s="33">
        <v>64</v>
      </c>
      <c r="H61" s="2">
        <f>_xlfn.XLOOKUP(B61,'Oferta económica'!A:A,'Oferta económica'!H:H)</f>
        <v>0</v>
      </c>
      <c r="I61" s="32">
        <f>ROUND(E61*H61,2)</f>
        <v>0</v>
      </c>
    </row>
    <row r="62" spans="1:9" x14ac:dyDescent="0.3">
      <c r="A62" s="29" t="s">
        <v>28</v>
      </c>
      <c r="B62" s="62" t="s">
        <v>278</v>
      </c>
      <c r="C62" s="65" t="s">
        <v>503</v>
      </c>
      <c r="D62" s="29" t="s">
        <v>29</v>
      </c>
      <c r="E62" s="8">
        <v>10</v>
      </c>
      <c r="F62" s="11">
        <v>2</v>
      </c>
      <c r="G62" s="33">
        <v>20</v>
      </c>
      <c r="H62" s="2">
        <f>_xlfn.XLOOKUP(B62,'Oferta económica'!A:A,'Oferta económica'!H:H)</f>
        <v>0</v>
      </c>
      <c r="I62" s="32">
        <f t="shared" si="0"/>
        <v>0</v>
      </c>
    </row>
    <row r="63" spans="1:9" x14ac:dyDescent="0.3">
      <c r="A63" s="29" t="s">
        <v>28</v>
      </c>
      <c r="B63" s="62" t="s">
        <v>279</v>
      </c>
      <c r="C63" s="65" t="s">
        <v>64</v>
      </c>
      <c r="D63" s="29" t="s">
        <v>29</v>
      </c>
      <c r="E63" s="8">
        <v>3</v>
      </c>
      <c r="F63" s="11">
        <v>357.05</v>
      </c>
      <c r="G63" s="33">
        <v>1071.1500000000001</v>
      </c>
      <c r="H63" s="2">
        <f>_xlfn.XLOOKUP(B63,'Oferta económica'!A:A,'Oferta económica'!H:H)</f>
        <v>0</v>
      </c>
      <c r="I63" s="32">
        <f t="shared" si="0"/>
        <v>0</v>
      </c>
    </row>
    <row r="64" spans="1:9" x14ac:dyDescent="0.3">
      <c r="A64" s="29" t="s">
        <v>28</v>
      </c>
      <c r="B64" s="62" t="s">
        <v>280</v>
      </c>
      <c r="C64" s="65" t="s">
        <v>504</v>
      </c>
      <c r="D64" s="29" t="s">
        <v>29</v>
      </c>
      <c r="E64" s="8">
        <v>3</v>
      </c>
      <c r="F64" s="11">
        <v>17.649999999999999</v>
      </c>
      <c r="G64" s="33">
        <v>52.95</v>
      </c>
      <c r="H64" s="2">
        <f>_xlfn.XLOOKUP(B64,'Oferta económica'!A:A,'Oferta económica'!H:H)</f>
        <v>0</v>
      </c>
      <c r="I64" s="32">
        <f t="shared" si="0"/>
        <v>0</v>
      </c>
    </row>
    <row r="65" spans="1:9" x14ac:dyDescent="0.3">
      <c r="A65" s="29" t="s">
        <v>28</v>
      </c>
      <c r="B65" s="62" t="s">
        <v>281</v>
      </c>
      <c r="C65" s="65" t="s">
        <v>505</v>
      </c>
      <c r="D65" s="29" t="s">
        <v>29</v>
      </c>
      <c r="E65" s="8">
        <v>4</v>
      </c>
      <c r="F65" s="11">
        <v>13.5</v>
      </c>
      <c r="G65" s="33">
        <v>54</v>
      </c>
      <c r="H65" s="2">
        <f>_xlfn.XLOOKUP(B65,'Oferta económica'!A:A,'Oferta económica'!H:H)</f>
        <v>0</v>
      </c>
      <c r="I65" s="32">
        <f t="shared" si="0"/>
        <v>0</v>
      </c>
    </row>
    <row r="66" spans="1:9" x14ac:dyDescent="0.3">
      <c r="A66" s="29" t="s">
        <v>28</v>
      </c>
      <c r="B66" s="62" t="s">
        <v>282</v>
      </c>
      <c r="C66" s="65" t="s">
        <v>65</v>
      </c>
      <c r="D66" s="29" t="s">
        <v>29</v>
      </c>
      <c r="E66" s="8">
        <v>15</v>
      </c>
      <c r="F66" s="11">
        <v>2.88</v>
      </c>
      <c r="G66" s="33">
        <v>43.2</v>
      </c>
      <c r="H66" s="2">
        <f>_xlfn.XLOOKUP(B66,'Oferta económica'!A:A,'Oferta económica'!H:H)</f>
        <v>0</v>
      </c>
      <c r="I66" s="32">
        <f t="shared" si="0"/>
        <v>0</v>
      </c>
    </row>
    <row r="67" spans="1:9" x14ac:dyDescent="0.3">
      <c r="A67" s="29" t="s">
        <v>28</v>
      </c>
      <c r="B67" s="62" t="s">
        <v>283</v>
      </c>
      <c r="C67" s="65" t="s">
        <v>66</v>
      </c>
      <c r="D67" s="29" t="s">
        <v>29</v>
      </c>
      <c r="E67" s="8">
        <v>15</v>
      </c>
      <c r="F67" s="11">
        <v>0.41</v>
      </c>
      <c r="G67" s="33">
        <v>6.15</v>
      </c>
      <c r="H67" s="2">
        <f>_xlfn.XLOOKUP(B67,'Oferta económica'!A:A,'Oferta económica'!H:H)</f>
        <v>0</v>
      </c>
      <c r="I67" s="32">
        <f t="shared" si="0"/>
        <v>0</v>
      </c>
    </row>
    <row r="68" spans="1:9" x14ac:dyDescent="0.3">
      <c r="A68" s="29" t="s">
        <v>28</v>
      </c>
      <c r="B68" s="62" t="s">
        <v>284</v>
      </c>
      <c r="C68" s="65" t="s">
        <v>67</v>
      </c>
      <c r="D68" s="29" t="s">
        <v>29</v>
      </c>
      <c r="E68" s="8">
        <v>9</v>
      </c>
      <c r="F68" s="11">
        <v>30.9</v>
      </c>
      <c r="G68" s="33">
        <v>278.10000000000002</v>
      </c>
      <c r="H68" s="2">
        <f>_xlfn.XLOOKUP(B68,'Oferta económica'!A:A,'Oferta económica'!H:H)</f>
        <v>0</v>
      </c>
      <c r="I68" s="32">
        <f t="shared" si="0"/>
        <v>0</v>
      </c>
    </row>
    <row r="69" spans="1:9" x14ac:dyDescent="0.3">
      <c r="A69" s="29" t="s">
        <v>28</v>
      </c>
      <c r="B69" s="62" t="s">
        <v>285</v>
      </c>
      <c r="C69" s="65" t="s">
        <v>506</v>
      </c>
      <c r="D69" s="29" t="s">
        <v>29</v>
      </c>
      <c r="E69" s="8">
        <v>2</v>
      </c>
      <c r="F69" s="11">
        <v>15.24</v>
      </c>
      <c r="G69" s="33">
        <v>30.48</v>
      </c>
      <c r="H69" s="2">
        <f>_xlfn.XLOOKUP(B69,'Oferta económica'!A:A,'Oferta económica'!H:H)</f>
        <v>0</v>
      </c>
      <c r="I69" s="32">
        <f>ROUND(E69*H69,2)</f>
        <v>0</v>
      </c>
    </row>
    <row r="70" spans="1:9" x14ac:dyDescent="0.3">
      <c r="A70" s="29" t="s">
        <v>28</v>
      </c>
      <c r="B70" s="62" t="s">
        <v>286</v>
      </c>
      <c r="C70" s="65" t="s">
        <v>507</v>
      </c>
      <c r="D70" s="29" t="s">
        <v>29</v>
      </c>
      <c r="E70" s="8">
        <v>2</v>
      </c>
      <c r="F70" s="11">
        <v>15.24</v>
      </c>
      <c r="G70" s="33">
        <v>30.48</v>
      </c>
      <c r="H70" s="2">
        <f>_xlfn.XLOOKUP(B70,'Oferta económica'!A:A,'Oferta económica'!H:H)</f>
        <v>0</v>
      </c>
      <c r="I70" s="32">
        <f t="shared" si="0"/>
        <v>0</v>
      </c>
    </row>
    <row r="71" spans="1:9" x14ac:dyDescent="0.3">
      <c r="A71" s="29" t="s">
        <v>28</v>
      </c>
      <c r="B71" s="62" t="s">
        <v>287</v>
      </c>
      <c r="C71" s="65" t="s">
        <v>508</v>
      </c>
      <c r="D71" s="29" t="s">
        <v>29</v>
      </c>
      <c r="E71" s="8">
        <v>2</v>
      </c>
      <c r="F71" s="11">
        <v>15.24</v>
      </c>
      <c r="G71" s="33">
        <v>30.48</v>
      </c>
      <c r="H71" s="2">
        <f>_xlfn.XLOOKUP(B71,'Oferta económica'!A:A,'Oferta económica'!H:H)</f>
        <v>0</v>
      </c>
      <c r="I71" s="32">
        <f t="shared" si="0"/>
        <v>0</v>
      </c>
    </row>
    <row r="72" spans="1:9" x14ac:dyDescent="0.3">
      <c r="A72" s="29" t="s">
        <v>28</v>
      </c>
      <c r="B72" s="62" t="s">
        <v>288</v>
      </c>
      <c r="C72" s="65" t="s">
        <v>509</v>
      </c>
      <c r="D72" s="29" t="s">
        <v>29</v>
      </c>
      <c r="E72" s="8">
        <v>2</v>
      </c>
      <c r="F72" s="11">
        <v>15.24</v>
      </c>
      <c r="G72" s="33">
        <v>30.48</v>
      </c>
      <c r="H72" s="2">
        <f>_xlfn.XLOOKUP(B72,'Oferta económica'!A:A,'Oferta económica'!H:H)</f>
        <v>0</v>
      </c>
      <c r="I72" s="32">
        <f t="shared" si="0"/>
        <v>0</v>
      </c>
    </row>
    <row r="73" spans="1:9" x14ac:dyDescent="0.3">
      <c r="A73" s="29" t="s">
        <v>28</v>
      </c>
      <c r="B73" s="62" t="s">
        <v>289</v>
      </c>
      <c r="C73" s="65" t="s">
        <v>510</v>
      </c>
      <c r="D73" s="29" t="s">
        <v>29</v>
      </c>
      <c r="E73" s="8">
        <v>2</v>
      </c>
      <c r="F73" s="11">
        <v>15.24</v>
      </c>
      <c r="G73" s="33">
        <v>30.48</v>
      </c>
      <c r="H73" s="2">
        <f>_xlfn.XLOOKUP(B73,'Oferta económica'!A:A,'Oferta económica'!H:H)</f>
        <v>0</v>
      </c>
      <c r="I73" s="32">
        <f t="shared" si="0"/>
        <v>0</v>
      </c>
    </row>
    <row r="74" spans="1:9" x14ac:dyDescent="0.3">
      <c r="A74" s="29" t="s">
        <v>28</v>
      </c>
      <c r="B74" s="62" t="s">
        <v>290</v>
      </c>
      <c r="C74" s="65" t="s">
        <v>68</v>
      </c>
      <c r="D74" s="29" t="s">
        <v>29</v>
      </c>
      <c r="E74" s="8">
        <v>200</v>
      </c>
      <c r="F74" s="11">
        <v>0.15</v>
      </c>
      <c r="G74" s="33">
        <v>30</v>
      </c>
      <c r="H74" s="2">
        <f>_xlfn.XLOOKUP(B74,'Oferta económica'!A:A,'Oferta económica'!H:H)</f>
        <v>0</v>
      </c>
      <c r="I74" s="32">
        <f t="shared" si="0"/>
        <v>0</v>
      </c>
    </row>
    <row r="75" spans="1:9" x14ac:dyDescent="0.3">
      <c r="A75" s="29" t="s">
        <v>28</v>
      </c>
      <c r="B75" s="62" t="s">
        <v>291</v>
      </c>
      <c r="C75" s="65" t="s">
        <v>69</v>
      </c>
      <c r="D75" s="29" t="s">
        <v>29</v>
      </c>
      <c r="E75" s="8">
        <v>50</v>
      </c>
      <c r="F75" s="11">
        <v>0.96</v>
      </c>
      <c r="G75" s="33">
        <v>48</v>
      </c>
      <c r="H75" s="2">
        <f>_xlfn.XLOOKUP(B75,'Oferta económica'!A:A,'Oferta económica'!H:H)</f>
        <v>0</v>
      </c>
      <c r="I75" s="32">
        <f t="shared" si="0"/>
        <v>0</v>
      </c>
    </row>
    <row r="76" spans="1:9" x14ac:dyDescent="0.3">
      <c r="A76" s="29" t="s">
        <v>28</v>
      </c>
      <c r="B76" s="62" t="s">
        <v>292</v>
      </c>
      <c r="C76" s="64" t="s">
        <v>70</v>
      </c>
      <c r="D76" s="29" t="s">
        <v>29</v>
      </c>
      <c r="E76" s="4">
        <v>4</v>
      </c>
      <c r="F76" s="30">
        <v>3</v>
      </c>
      <c r="G76" s="33">
        <v>12</v>
      </c>
      <c r="H76" s="2">
        <f>_xlfn.XLOOKUP(B76,'Oferta económica'!A:A,'Oferta económica'!H:H)</f>
        <v>0</v>
      </c>
      <c r="I76" s="32">
        <f t="shared" si="0"/>
        <v>0</v>
      </c>
    </row>
    <row r="77" spans="1:9" x14ac:dyDescent="0.3">
      <c r="A77" s="29" t="s">
        <v>28</v>
      </c>
      <c r="B77" s="62" t="s">
        <v>293</v>
      </c>
      <c r="C77" s="64" t="s">
        <v>511</v>
      </c>
      <c r="D77" s="29" t="s">
        <v>29</v>
      </c>
      <c r="E77" s="34">
        <v>150</v>
      </c>
      <c r="F77" s="11">
        <v>16.68</v>
      </c>
      <c r="G77" s="33">
        <v>2502</v>
      </c>
      <c r="H77" s="2">
        <f>_xlfn.XLOOKUP(B77,'Oferta económica'!A:A,'Oferta económica'!H:H)</f>
        <v>0</v>
      </c>
      <c r="I77" s="32">
        <f t="shared" ref="I77" si="1">ROUND(E77*H77,2)</f>
        <v>0</v>
      </c>
    </row>
    <row r="78" spans="1:9" x14ac:dyDescent="0.3">
      <c r="A78" s="29" t="s">
        <v>28</v>
      </c>
      <c r="B78" s="62" t="s">
        <v>294</v>
      </c>
      <c r="C78" s="65" t="s">
        <v>71</v>
      </c>
      <c r="D78" s="29" t="s">
        <v>29</v>
      </c>
      <c r="E78" s="8">
        <v>9</v>
      </c>
      <c r="F78" s="11">
        <v>2.14</v>
      </c>
      <c r="G78" s="33">
        <v>19.260000000000002</v>
      </c>
      <c r="H78" s="2">
        <f>_xlfn.XLOOKUP(B78,'Oferta económica'!A:A,'Oferta económica'!H:H)</f>
        <v>0</v>
      </c>
      <c r="I78" s="32">
        <f t="shared" ref="I78:I140" si="2">ROUND(E78*H78,2)</f>
        <v>0</v>
      </c>
    </row>
    <row r="79" spans="1:9" x14ac:dyDescent="0.3">
      <c r="A79" s="29" t="s">
        <v>28</v>
      </c>
      <c r="B79" s="62" t="s">
        <v>295</v>
      </c>
      <c r="C79" s="65" t="s">
        <v>512</v>
      </c>
      <c r="D79" s="29" t="s">
        <v>29</v>
      </c>
      <c r="E79" s="8">
        <v>10</v>
      </c>
      <c r="F79" s="11">
        <v>152</v>
      </c>
      <c r="G79" s="33">
        <v>1520</v>
      </c>
      <c r="H79" s="2">
        <f>_xlfn.XLOOKUP(B79,'Oferta económica'!A:A,'Oferta económica'!H:H)</f>
        <v>0</v>
      </c>
      <c r="I79" s="32">
        <f t="shared" si="2"/>
        <v>0</v>
      </c>
    </row>
    <row r="80" spans="1:9" x14ac:dyDescent="0.3">
      <c r="A80" s="29" t="s">
        <v>28</v>
      </c>
      <c r="B80" s="62" t="s">
        <v>296</v>
      </c>
      <c r="C80" s="65" t="s">
        <v>72</v>
      </c>
      <c r="D80" s="29" t="s">
        <v>29</v>
      </c>
      <c r="E80" s="8">
        <v>8</v>
      </c>
      <c r="F80" s="11">
        <v>7.91</v>
      </c>
      <c r="G80" s="33">
        <v>63.28</v>
      </c>
      <c r="H80" s="2">
        <f>_xlfn.XLOOKUP(B80,'Oferta económica'!A:A,'Oferta económica'!H:H)</f>
        <v>0</v>
      </c>
      <c r="I80" s="32">
        <f t="shared" si="2"/>
        <v>0</v>
      </c>
    </row>
    <row r="81" spans="1:9" x14ac:dyDescent="0.3">
      <c r="A81" s="29" t="s">
        <v>28</v>
      </c>
      <c r="B81" s="62" t="s">
        <v>297</v>
      </c>
      <c r="C81" s="65" t="s">
        <v>73</v>
      </c>
      <c r="D81" s="29" t="s">
        <v>29</v>
      </c>
      <c r="E81" s="8">
        <v>15</v>
      </c>
      <c r="F81" s="11">
        <v>2.4500000000000002</v>
      </c>
      <c r="G81" s="33">
        <v>36.75</v>
      </c>
      <c r="H81" s="2">
        <f>_xlfn.XLOOKUP(B81,'Oferta económica'!A:A,'Oferta económica'!H:H)</f>
        <v>0</v>
      </c>
      <c r="I81" s="32">
        <f t="shared" si="2"/>
        <v>0</v>
      </c>
    </row>
    <row r="82" spans="1:9" x14ac:dyDescent="0.3">
      <c r="A82" s="29" t="s">
        <v>28</v>
      </c>
      <c r="B82" s="62" t="s">
        <v>298</v>
      </c>
      <c r="C82" s="65" t="s">
        <v>74</v>
      </c>
      <c r="D82" s="29" t="s">
        <v>29</v>
      </c>
      <c r="E82" s="8">
        <v>2</v>
      </c>
      <c r="F82" s="11">
        <v>32.94</v>
      </c>
      <c r="G82" s="33">
        <v>65.88</v>
      </c>
      <c r="H82" s="2">
        <f>_xlfn.XLOOKUP(B82,'Oferta económica'!A:A,'Oferta económica'!H:H)</f>
        <v>0</v>
      </c>
      <c r="I82" s="32">
        <f t="shared" si="2"/>
        <v>0</v>
      </c>
    </row>
    <row r="83" spans="1:9" x14ac:dyDescent="0.3">
      <c r="A83" s="29" t="s">
        <v>28</v>
      </c>
      <c r="B83" s="62" t="s">
        <v>299</v>
      </c>
      <c r="C83" s="65" t="s">
        <v>75</v>
      </c>
      <c r="D83" s="29" t="s">
        <v>29</v>
      </c>
      <c r="E83" s="8">
        <v>60</v>
      </c>
      <c r="F83" s="11">
        <v>1.24</v>
      </c>
      <c r="G83" s="33">
        <v>74.400000000000006</v>
      </c>
      <c r="H83" s="2">
        <f>_xlfn.XLOOKUP(B83,'Oferta económica'!A:A,'Oferta económica'!H:H)</f>
        <v>0</v>
      </c>
      <c r="I83" s="32">
        <f t="shared" si="2"/>
        <v>0</v>
      </c>
    </row>
    <row r="84" spans="1:9" x14ac:dyDescent="0.3">
      <c r="A84" s="29" t="s">
        <v>28</v>
      </c>
      <c r="B84" s="62" t="s">
        <v>300</v>
      </c>
      <c r="C84" s="65" t="s">
        <v>76</v>
      </c>
      <c r="D84" s="29" t="s">
        <v>29</v>
      </c>
      <c r="E84" s="8">
        <v>2</v>
      </c>
      <c r="F84" s="11">
        <v>2.44</v>
      </c>
      <c r="G84" s="33">
        <v>4.88</v>
      </c>
      <c r="H84" s="2">
        <f>_xlfn.XLOOKUP(B84,'Oferta económica'!A:A,'Oferta económica'!H:H)</f>
        <v>0</v>
      </c>
      <c r="I84" s="32">
        <f t="shared" si="2"/>
        <v>0</v>
      </c>
    </row>
    <row r="85" spans="1:9" x14ac:dyDescent="0.3">
      <c r="A85" s="29" t="s">
        <v>28</v>
      </c>
      <c r="B85" s="62" t="s">
        <v>301</v>
      </c>
      <c r="C85" s="65" t="s">
        <v>77</v>
      </c>
      <c r="D85" s="29" t="s">
        <v>29</v>
      </c>
      <c r="E85" s="8">
        <v>2</v>
      </c>
      <c r="F85" s="11">
        <v>5</v>
      </c>
      <c r="G85" s="33">
        <v>10</v>
      </c>
      <c r="H85" s="2">
        <f>_xlfn.XLOOKUP(B85,'Oferta económica'!A:A,'Oferta económica'!H:H)</f>
        <v>0</v>
      </c>
      <c r="I85" s="32">
        <f t="shared" si="2"/>
        <v>0</v>
      </c>
    </row>
    <row r="86" spans="1:9" x14ac:dyDescent="0.3">
      <c r="A86" s="29" t="s">
        <v>28</v>
      </c>
      <c r="B86" s="62" t="s">
        <v>302</v>
      </c>
      <c r="C86" s="65" t="s">
        <v>78</v>
      </c>
      <c r="D86" s="29" t="s">
        <v>29</v>
      </c>
      <c r="E86" s="8">
        <v>2</v>
      </c>
      <c r="F86" s="11">
        <v>10.29</v>
      </c>
      <c r="G86" s="33">
        <v>20.58</v>
      </c>
      <c r="H86" s="2">
        <f>_xlfn.XLOOKUP(B86,'Oferta económica'!A:A,'Oferta económica'!H:H)</f>
        <v>0</v>
      </c>
      <c r="I86" s="32">
        <f t="shared" si="2"/>
        <v>0</v>
      </c>
    </row>
    <row r="87" spans="1:9" x14ac:dyDescent="0.3">
      <c r="A87" s="29" t="s">
        <v>28</v>
      </c>
      <c r="B87" s="62" t="s">
        <v>303</v>
      </c>
      <c r="C87" s="65" t="s">
        <v>79</v>
      </c>
      <c r="D87" s="29" t="s">
        <v>29</v>
      </c>
      <c r="E87" s="8">
        <v>6</v>
      </c>
      <c r="F87" s="11">
        <v>85.9</v>
      </c>
      <c r="G87" s="33">
        <v>515.4</v>
      </c>
      <c r="H87" s="2">
        <f>_xlfn.XLOOKUP(B87,'Oferta económica'!A:A,'Oferta económica'!H:H)</f>
        <v>0</v>
      </c>
      <c r="I87" s="32">
        <f t="shared" si="2"/>
        <v>0</v>
      </c>
    </row>
    <row r="88" spans="1:9" x14ac:dyDescent="0.3">
      <c r="A88" s="29" t="s">
        <v>28</v>
      </c>
      <c r="B88" s="62" t="s">
        <v>304</v>
      </c>
      <c r="C88" s="65" t="s">
        <v>80</v>
      </c>
      <c r="D88" s="29" t="s">
        <v>29</v>
      </c>
      <c r="E88" s="8">
        <v>2</v>
      </c>
      <c r="F88" s="11">
        <v>62.87</v>
      </c>
      <c r="G88" s="33">
        <v>125.74</v>
      </c>
      <c r="H88" s="2">
        <f>_xlfn.XLOOKUP(B88,'Oferta económica'!A:A,'Oferta económica'!H:H)</f>
        <v>0</v>
      </c>
      <c r="I88" s="32">
        <f t="shared" si="2"/>
        <v>0</v>
      </c>
    </row>
    <row r="89" spans="1:9" x14ac:dyDescent="0.3">
      <c r="A89" s="29" t="s">
        <v>28</v>
      </c>
      <c r="B89" s="62" t="s">
        <v>305</v>
      </c>
      <c r="C89" s="65" t="s">
        <v>81</v>
      </c>
      <c r="D89" s="29" t="s">
        <v>29</v>
      </c>
      <c r="E89" s="8">
        <v>2</v>
      </c>
      <c r="F89" s="11">
        <v>1.81</v>
      </c>
      <c r="G89" s="33">
        <v>3.62</v>
      </c>
      <c r="H89" s="2">
        <f>_xlfn.XLOOKUP(B89,'Oferta económica'!A:A,'Oferta económica'!H:H)</f>
        <v>0</v>
      </c>
      <c r="I89" s="32">
        <f t="shared" si="2"/>
        <v>0</v>
      </c>
    </row>
    <row r="90" spans="1:9" x14ac:dyDescent="0.3">
      <c r="A90" s="29" t="s">
        <v>28</v>
      </c>
      <c r="B90" s="62" t="s">
        <v>306</v>
      </c>
      <c r="C90" s="65" t="s">
        <v>82</v>
      </c>
      <c r="D90" s="29" t="s">
        <v>29</v>
      </c>
      <c r="E90" s="8">
        <v>6</v>
      </c>
      <c r="F90" s="11">
        <v>10.199999999999999</v>
      </c>
      <c r="G90" s="33">
        <v>61.2</v>
      </c>
      <c r="H90" s="2">
        <f>_xlfn.XLOOKUP(B90,'Oferta económica'!A:A,'Oferta económica'!H:H)</f>
        <v>0</v>
      </c>
      <c r="I90" s="32">
        <f t="shared" si="2"/>
        <v>0</v>
      </c>
    </row>
    <row r="91" spans="1:9" x14ac:dyDescent="0.3">
      <c r="A91" s="29" t="s">
        <v>28</v>
      </c>
      <c r="B91" s="62" t="s">
        <v>307</v>
      </c>
      <c r="C91" s="65" t="s">
        <v>83</v>
      </c>
      <c r="D91" s="29" t="s">
        <v>29</v>
      </c>
      <c r="E91" s="8">
        <v>2</v>
      </c>
      <c r="F91" s="11">
        <v>10.199999999999999</v>
      </c>
      <c r="G91" s="33">
        <v>20.399999999999999</v>
      </c>
      <c r="H91" s="2">
        <f>_xlfn.XLOOKUP(B91,'Oferta económica'!A:A,'Oferta económica'!H:H)</f>
        <v>0</v>
      </c>
      <c r="I91" s="32">
        <f t="shared" si="2"/>
        <v>0</v>
      </c>
    </row>
    <row r="92" spans="1:9" x14ac:dyDescent="0.3">
      <c r="A92" s="29" t="s">
        <v>28</v>
      </c>
      <c r="B92" s="62" t="s">
        <v>308</v>
      </c>
      <c r="C92" s="65" t="s">
        <v>84</v>
      </c>
      <c r="D92" s="29" t="s">
        <v>29</v>
      </c>
      <c r="E92" s="8">
        <v>1800</v>
      </c>
      <c r="F92" s="11">
        <v>25.5</v>
      </c>
      <c r="G92" s="33">
        <v>45900</v>
      </c>
      <c r="H92" s="2">
        <f>_xlfn.XLOOKUP(B92,'Oferta económica'!A:A,'Oferta económica'!H:H)</f>
        <v>0</v>
      </c>
      <c r="I92" s="32">
        <f t="shared" si="2"/>
        <v>0</v>
      </c>
    </row>
    <row r="93" spans="1:9" x14ac:dyDescent="0.3">
      <c r="A93" s="29" t="s">
        <v>28</v>
      </c>
      <c r="B93" s="62" t="s">
        <v>309</v>
      </c>
      <c r="C93" s="65" t="s">
        <v>85</v>
      </c>
      <c r="D93" s="29" t="s">
        <v>29</v>
      </c>
      <c r="E93" s="8">
        <v>600</v>
      </c>
      <c r="F93" s="11">
        <v>30.09</v>
      </c>
      <c r="G93" s="33">
        <v>18054</v>
      </c>
      <c r="H93" s="2">
        <f>_xlfn.XLOOKUP(B93,'Oferta económica'!A:A,'Oferta económica'!H:H)</f>
        <v>0</v>
      </c>
      <c r="I93" s="32">
        <f t="shared" si="2"/>
        <v>0</v>
      </c>
    </row>
    <row r="94" spans="1:9" x14ac:dyDescent="0.3">
      <c r="A94" s="29" t="s">
        <v>28</v>
      </c>
      <c r="B94" s="62" t="s">
        <v>310</v>
      </c>
      <c r="C94" s="65" t="s">
        <v>86</v>
      </c>
      <c r="D94" s="29" t="s">
        <v>29</v>
      </c>
      <c r="E94" s="8">
        <v>750</v>
      </c>
      <c r="F94" s="11">
        <v>4.5</v>
      </c>
      <c r="G94" s="33">
        <v>3375</v>
      </c>
      <c r="H94" s="2">
        <f>_xlfn.XLOOKUP(B94,'Oferta económica'!A:A,'Oferta económica'!H:H)</f>
        <v>0</v>
      </c>
      <c r="I94" s="32">
        <f t="shared" si="2"/>
        <v>0</v>
      </c>
    </row>
    <row r="95" spans="1:9" x14ac:dyDescent="0.3">
      <c r="A95" s="29" t="s">
        <v>28</v>
      </c>
      <c r="B95" s="62" t="s">
        <v>311</v>
      </c>
      <c r="C95" s="65" t="s">
        <v>87</v>
      </c>
      <c r="D95" s="29" t="s">
        <v>29</v>
      </c>
      <c r="E95" s="8">
        <v>4</v>
      </c>
      <c r="F95" s="11">
        <v>17</v>
      </c>
      <c r="G95" s="33">
        <v>68</v>
      </c>
      <c r="H95" s="2">
        <f>_xlfn.XLOOKUP(B95,'Oferta económica'!A:A,'Oferta económica'!H:H)</f>
        <v>0</v>
      </c>
      <c r="I95" s="32">
        <f t="shared" si="2"/>
        <v>0</v>
      </c>
    </row>
    <row r="96" spans="1:9" x14ac:dyDescent="0.3">
      <c r="A96" s="29" t="s">
        <v>28</v>
      </c>
      <c r="B96" s="62" t="s">
        <v>312</v>
      </c>
      <c r="C96" s="65" t="s">
        <v>88</v>
      </c>
      <c r="D96" s="29" t="s">
        <v>29</v>
      </c>
      <c r="E96" s="8">
        <v>3</v>
      </c>
      <c r="F96" s="11">
        <v>2.81</v>
      </c>
      <c r="G96" s="33">
        <v>8.43</v>
      </c>
      <c r="H96" s="2">
        <f>_xlfn.XLOOKUP(B96,'Oferta económica'!A:A,'Oferta económica'!H:H)</f>
        <v>0</v>
      </c>
      <c r="I96" s="32">
        <f t="shared" si="2"/>
        <v>0</v>
      </c>
    </row>
    <row r="97" spans="1:9" x14ac:dyDescent="0.3">
      <c r="A97" s="29" t="s">
        <v>28</v>
      </c>
      <c r="B97" s="62" t="s">
        <v>313</v>
      </c>
      <c r="C97" s="65" t="s">
        <v>89</v>
      </c>
      <c r="D97" s="29" t="s">
        <v>29</v>
      </c>
      <c r="E97" s="8">
        <v>3</v>
      </c>
      <c r="F97" s="11">
        <v>2.81</v>
      </c>
      <c r="G97" s="33">
        <v>8.43</v>
      </c>
      <c r="H97" s="2">
        <f>_xlfn.XLOOKUP(B97,'Oferta económica'!A:A,'Oferta económica'!H:H)</f>
        <v>0</v>
      </c>
      <c r="I97" s="32">
        <f t="shared" si="2"/>
        <v>0</v>
      </c>
    </row>
    <row r="98" spans="1:9" x14ac:dyDescent="0.3">
      <c r="A98" s="29" t="s">
        <v>28</v>
      </c>
      <c r="B98" s="62" t="s">
        <v>314</v>
      </c>
      <c r="C98" s="65" t="s">
        <v>90</v>
      </c>
      <c r="D98" s="29" t="s">
        <v>29</v>
      </c>
      <c r="E98" s="8">
        <v>3</v>
      </c>
      <c r="F98" s="11">
        <v>2.81</v>
      </c>
      <c r="G98" s="33">
        <v>8.43</v>
      </c>
      <c r="H98" s="2">
        <f>_xlfn.XLOOKUP(B98,'Oferta económica'!A:A,'Oferta económica'!H:H)</f>
        <v>0</v>
      </c>
      <c r="I98" s="32">
        <f t="shared" si="2"/>
        <v>0</v>
      </c>
    </row>
    <row r="99" spans="1:9" x14ac:dyDescent="0.3">
      <c r="A99" s="29" t="s">
        <v>28</v>
      </c>
      <c r="B99" s="62" t="s">
        <v>315</v>
      </c>
      <c r="C99" s="65" t="s">
        <v>91</v>
      </c>
      <c r="D99" s="29" t="s">
        <v>29</v>
      </c>
      <c r="E99" s="8">
        <v>3</v>
      </c>
      <c r="F99" s="11">
        <v>2.81</v>
      </c>
      <c r="G99" s="33">
        <v>8.43</v>
      </c>
      <c r="H99" s="2">
        <f>_xlfn.XLOOKUP(B99,'Oferta económica'!A:A,'Oferta económica'!H:H)</f>
        <v>0</v>
      </c>
      <c r="I99" s="32">
        <f t="shared" si="2"/>
        <v>0</v>
      </c>
    </row>
    <row r="100" spans="1:9" x14ac:dyDescent="0.3">
      <c r="A100" s="29" t="s">
        <v>28</v>
      </c>
      <c r="B100" s="62" t="s">
        <v>316</v>
      </c>
      <c r="C100" s="65" t="s">
        <v>513</v>
      </c>
      <c r="D100" s="29" t="s">
        <v>29</v>
      </c>
      <c r="E100" s="8">
        <v>2</v>
      </c>
      <c r="F100" s="11">
        <v>46.2</v>
      </c>
      <c r="G100" s="33">
        <v>92.4</v>
      </c>
      <c r="H100" s="2">
        <f>_xlfn.XLOOKUP(B100,'Oferta económica'!A:A,'Oferta económica'!H:H)</f>
        <v>0</v>
      </c>
      <c r="I100" s="32">
        <f t="shared" si="2"/>
        <v>0</v>
      </c>
    </row>
    <row r="101" spans="1:9" x14ac:dyDescent="0.3">
      <c r="A101" s="29" t="s">
        <v>30</v>
      </c>
      <c r="B101" s="8" t="s">
        <v>219</v>
      </c>
      <c r="C101" s="65" t="s">
        <v>31</v>
      </c>
      <c r="G101" s="10"/>
      <c r="H101" s="4"/>
      <c r="I101" s="4"/>
    </row>
    <row r="102" spans="1:9" x14ac:dyDescent="0.3">
      <c r="A102" s="8" t="s">
        <v>30</v>
      </c>
      <c r="B102" s="62" t="s">
        <v>317</v>
      </c>
      <c r="C102" s="65" t="s">
        <v>93</v>
      </c>
      <c r="D102" s="29" t="s">
        <v>29</v>
      </c>
      <c r="E102" s="8">
        <v>38</v>
      </c>
      <c r="F102" s="11">
        <v>0.28000000000000003</v>
      </c>
      <c r="G102" s="33">
        <v>10.64</v>
      </c>
      <c r="H102" s="2">
        <f>_xlfn.XLOOKUP(B102,'Oferta económica'!A:A,'Oferta económica'!H:H)</f>
        <v>0</v>
      </c>
      <c r="I102" s="32">
        <f t="shared" si="2"/>
        <v>0</v>
      </c>
    </row>
    <row r="103" spans="1:9" x14ac:dyDescent="0.3">
      <c r="A103" s="8" t="s">
        <v>30</v>
      </c>
      <c r="B103" s="62" t="s">
        <v>318</v>
      </c>
      <c r="C103" s="65" t="s">
        <v>514</v>
      </c>
      <c r="D103" s="29" t="s">
        <v>29</v>
      </c>
      <c r="E103" s="8">
        <v>7</v>
      </c>
      <c r="F103" s="11">
        <v>4</v>
      </c>
      <c r="G103" s="33">
        <v>28</v>
      </c>
      <c r="H103" s="2">
        <f>_xlfn.XLOOKUP(B103,'Oferta económica'!A:A,'Oferta económica'!H:H)</f>
        <v>0</v>
      </c>
      <c r="I103" s="32">
        <f t="shared" si="2"/>
        <v>0</v>
      </c>
    </row>
    <row r="104" spans="1:9" x14ac:dyDescent="0.3">
      <c r="A104" s="8" t="s">
        <v>30</v>
      </c>
      <c r="B104" s="62" t="s">
        <v>319</v>
      </c>
      <c r="C104" s="65" t="s">
        <v>515</v>
      </c>
      <c r="D104" s="29" t="s">
        <v>29</v>
      </c>
      <c r="E104" s="8">
        <v>8</v>
      </c>
      <c r="F104" s="11">
        <v>4</v>
      </c>
      <c r="G104" s="33">
        <v>32</v>
      </c>
      <c r="H104" s="2">
        <f>_xlfn.XLOOKUP(B104,'Oferta económica'!A:A,'Oferta económica'!H:H)</f>
        <v>0</v>
      </c>
      <c r="I104" s="32">
        <f t="shared" si="2"/>
        <v>0</v>
      </c>
    </row>
    <row r="105" spans="1:9" x14ac:dyDescent="0.3">
      <c r="A105" s="8" t="s">
        <v>30</v>
      </c>
      <c r="B105" s="62" t="s">
        <v>320</v>
      </c>
      <c r="C105" s="65" t="s">
        <v>516</v>
      </c>
      <c r="D105" s="29" t="s">
        <v>29</v>
      </c>
      <c r="E105" s="8">
        <v>7</v>
      </c>
      <c r="F105" s="11">
        <v>4</v>
      </c>
      <c r="G105" s="33">
        <v>28</v>
      </c>
      <c r="H105" s="2">
        <f>_xlfn.XLOOKUP(B105,'Oferta económica'!A:A,'Oferta económica'!H:H)</f>
        <v>0</v>
      </c>
      <c r="I105" s="32">
        <f t="shared" si="2"/>
        <v>0</v>
      </c>
    </row>
    <row r="106" spans="1:9" x14ac:dyDescent="0.3">
      <c r="A106" s="8" t="s">
        <v>30</v>
      </c>
      <c r="B106" s="62" t="s">
        <v>321</v>
      </c>
      <c r="C106" s="65" t="s">
        <v>517</v>
      </c>
      <c r="D106" s="29" t="s">
        <v>29</v>
      </c>
      <c r="E106" s="8">
        <v>5</v>
      </c>
      <c r="F106" s="11">
        <v>8</v>
      </c>
      <c r="G106" s="33">
        <v>40</v>
      </c>
      <c r="H106" s="2">
        <f>_xlfn.XLOOKUP(B106,'Oferta económica'!A:A,'Oferta económica'!H:H)</f>
        <v>0</v>
      </c>
      <c r="I106" s="32">
        <f t="shared" si="2"/>
        <v>0</v>
      </c>
    </row>
    <row r="107" spans="1:9" x14ac:dyDescent="0.3">
      <c r="A107" s="8" t="s">
        <v>30</v>
      </c>
      <c r="B107" s="62" t="s">
        <v>322</v>
      </c>
      <c r="C107" s="65" t="s">
        <v>518</v>
      </c>
      <c r="D107" s="29" t="s">
        <v>29</v>
      </c>
      <c r="E107" s="8">
        <v>5</v>
      </c>
      <c r="F107" s="11">
        <v>8</v>
      </c>
      <c r="G107" s="33">
        <v>40</v>
      </c>
      <c r="H107" s="2">
        <f>_xlfn.XLOOKUP(B107,'Oferta económica'!A:A,'Oferta económica'!H:H)</f>
        <v>0</v>
      </c>
      <c r="I107" s="32">
        <f t="shared" si="2"/>
        <v>0</v>
      </c>
    </row>
    <row r="108" spans="1:9" x14ac:dyDescent="0.3">
      <c r="A108" s="8" t="s">
        <v>30</v>
      </c>
      <c r="B108" s="62" t="s">
        <v>323</v>
      </c>
      <c r="C108" s="65" t="s">
        <v>519</v>
      </c>
      <c r="D108" s="29" t="s">
        <v>29</v>
      </c>
      <c r="E108" s="8">
        <v>5</v>
      </c>
      <c r="F108" s="11">
        <v>8</v>
      </c>
      <c r="G108" s="33">
        <v>40</v>
      </c>
      <c r="H108" s="2">
        <f>_xlfn.XLOOKUP(B108,'Oferta económica'!A:A,'Oferta económica'!H:H)</f>
        <v>0</v>
      </c>
      <c r="I108" s="32">
        <f t="shared" si="2"/>
        <v>0</v>
      </c>
    </row>
    <row r="109" spans="1:9" x14ac:dyDescent="0.3">
      <c r="A109" s="8" t="s">
        <v>30</v>
      </c>
      <c r="B109" s="62" t="s">
        <v>324</v>
      </c>
      <c r="C109" s="65" t="s">
        <v>520</v>
      </c>
      <c r="D109" s="29" t="s">
        <v>29</v>
      </c>
      <c r="E109" s="8">
        <v>5</v>
      </c>
      <c r="F109" s="11">
        <v>8</v>
      </c>
      <c r="G109" s="33">
        <v>40</v>
      </c>
      <c r="H109" s="2">
        <f>_xlfn.XLOOKUP(B109,'Oferta económica'!A:A,'Oferta económica'!H:H)</f>
        <v>0</v>
      </c>
      <c r="I109" s="32">
        <f t="shared" si="2"/>
        <v>0</v>
      </c>
    </row>
    <row r="110" spans="1:9" x14ac:dyDescent="0.3">
      <c r="A110" s="8" t="s">
        <v>30</v>
      </c>
      <c r="B110" s="62" t="s">
        <v>325</v>
      </c>
      <c r="C110" s="65" t="s">
        <v>521</v>
      </c>
      <c r="D110" s="29" t="s">
        <v>29</v>
      </c>
      <c r="E110" s="8">
        <v>6</v>
      </c>
      <c r="F110" s="11">
        <v>8</v>
      </c>
      <c r="G110" s="33">
        <v>48</v>
      </c>
      <c r="H110" s="2">
        <f>_xlfn.XLOOKUP(B110,'Oferta económica'!A:A,'Oferta económica'!H:H)</f>
        <v>0</v>
      </c>
      <c r="I110" s="32">
        <f t="shared" si="2"/>
        <v>0</v>
      </c>
    </row>
    <row r="111" spans="1:9" x14ac:dyDescent="0.3">
      <c r="A111" s="8" t="s">
        <v>30</v>
      </c>
      <c r="B111" s="62" t="s">
        <v>326</v>
      </c>
      <c r="C111" s="65" t="s">
        <v>522</v>
      </c>
      <c r="D111" s="29" t="s">
        <v>29</v>
      </c>
      <c r="E111" s="8">
        <v>8</v>
      </c>
      <c r="F111" s="11">
        <v>4</v>
      </c>
      <c r="G111" s="33">
        <v>32</v>
      </c>
      <c r="H111" s="2">
        <f>_xlfn.XLOOKUP(B111,'Oferta económica'!A:A,'Oferta económica'!H:H)</f>
        <v>0</v>
      </c>
      <c r="I111" s="32">
        <f t="shared" si="2"/>
        <v>0</v>
      </c>
    </row>
    <row r="112" spans="1:9" x14ac:dyDescent="0.3">
      <c r="A112" s="8" t="s">
        <v>30</v>
      </c>
      <c r="B112" s="62" t="s">
        <v>327</v>
      </c>
      <c r="C112" s="65" t="s">
        <v>35</v>
      </c>
      <c r="D112" s="29" t="s">
        <v>29</v>
      </c>
      <c r="E112" s="8">
        <v>30</v>
      </c>
      <c r="F112" s="11">
        <v>2.2999999999999998</v>
      </c>
      <c r="G112" s="33">
        <v>69</v>
      </c>
      <c r="H112" s="2">
        <f>_xlfn.XLOOKUP(B112,'Oferta económica'!A:A,'Oferta económica'!H:H)</f>
        <v>0</v>
      </c>
      <c r="I112" s="32">
        <f t="shared" si="2"/>
        <v>0</v>
      </c>
    </row>
    <row r="113" spans="1:9" x14ac:dyDescent="0.3">
      <c r="A113" s="8" t="s">
        <v>30</v>
      </c>
      <c r="B113" s="62" t="s">
        <v>328</v>
      </c>
      <c r="C113" s="65" t="s">
        <v>94</v>
      </c>
      <c r="D113" s="29" t="s">
        <v>29</v>
      </c>
      <c r="E113" s="8">
        <v>1500</v>
      </c>
      <c r="F113" s="11">
        <v>0.25</v>
      </c>
      <c r="G113" s="33">
        <v>375</v>
      </c>
      <c r="H113" s="2">
        <f>_xlfn.XLOOKUP(B113,'Oferta económica'!A:A,'Oferta económica'!H:H)</f>
        <v>0</v>
      </c>
      <c r="I113" s="32">
        <f t="shared" si="2"/>
        <v>0</v>
      </c>
    </row>
    <row r="114" spans="1:9" x14ac:dyDescent="0.3">
      <c r="A114" s="8" t="s">
        <v>30</v>
      </c>
      <c r="B114" s="62" t="s">
        <v>329</v>
      </c>
      <c r="C114" s="65" t="s">
        <v>95</v>
      </c>
      <c r="D114" s="29" t="s">
        <v>29</v>
      </c>
      <c r="E114" s="8">
        <v>450</v>
      </c>
      <c r="F114" s="11">
        <v>0.13</v>
      </c>
      <c r="G114" s="33">
        <v>58.5</v>
      </c>
      <c r="H114" s="2">
        <f>_xlfn.XLOOKUP(B114,'Oferta económica'!A:A,'Oferta económica'!H:H)</f>
        <v>0</v>
      </c>
      <c r="I114" s="32">
        <f t="shared" si="2"/>
        <v>0</v>
      </c>
    </row>
    <row r="115" spans="1:9" x14ac:dyDescent="0.3">
      <c r="A115" s="8" t="s">
        <v>30</v>
      </c>
      <c r="B115" s="62" t="s">
        <v>330</v>
      </c>
      <c r="C115" s="65" t="s">
        <v>96</v>
      </c>
      <c r="D115" s="29" t="s">
        <v>29</v>
      </c>
      <c r="E115" s="8">
        <v>375</v>
      </c>
      <c r="F115" s="11">
        <v>0.27</v>
      </c>
      <c r="G115" s="33">
        <v>101.25</v>
      </c>
      <c r="H115" s="2">
        <f>_xlfn.XLOOKUP(B115,'Oferta económica'!A:A,'Oferta económica'!H:H)</f>
        <v>0</v>
      </c>
      <c r="I115" s="32">
        <f t="shared" si="2"/>
        <v>0</v>
      </c>
    </row>
    <row r="116" spans="1:9" x14ac:dyDescent="0.3">
      <c r="A116" s="8" t="s">
        <v>30</v>
      </c>
      <c r="B116" s="62" t="s">
        <v>331</v>
      </c>
      <c r="C116" s="65" t="s">
        <v>97</v>
      </c>
      <c r="D116" s="29" t="s">
        <v>29</v>
      </c>
      <c r="E116" s="8">
        <v>1875</v>
      </c>
      <c r="F116" s="11">
        <v>0.05</v>
      </c>
      <c r="G116" s="33">
        <v>93.75</v>
      </c>
      <c r="H116" s="2">
        <f>_xlfn.XLOOKUP(B116,'Oferta económica'!A:A,'Oferta económica'!H:H)</f>
        <v>0</v>
      </c>
      <c r="I116" s="32">
        <f t="shared" si="2"/>
        <v>0</v>
      </c>
    </row>
    <row r="117" spans="1:9" x14ac:dyDescent="0.3">
      <c r="A117" s="8" t="s">
        <v>30</v>
      </c>
      <c r="B117" s="62" t="s">
        <v>332</v>
      </c>
      <c r="C117" s="65" t="s">
        <v>98</v>
      </c>
      <c r="D117" s="29" t="s">
        <v>29</v>
      </c>
      <c r="E117" s="8">
        <v>30</v>
      </c>
      <c r="F117" s="11">
        <v>0.33</v>
      </c>
      <c r="G117" s="33">
        <v>9.9</v>
      </c>
      <c r="H117" s="2">
        <f>_xlfn.XLOOKUP(B117,'Oferta económica'!A:A,'Oferta económica'!H:H)</f>
        <v>0</v>
      </c>
      <c r="I117" s="32">
        <f t="shared" si="2"/>
        <v>0</v>
      </c>
    </row>
    <row r="118" spans="1:9" x14ac:dyDescent="0.3">
      <c r="A118" s="8" t="s">
        <v>30</v>
      </c>
      <c r="B118" s="62" t="s">
        <v>333</v>
      </c>
      <c r="C118" s="65" t="s">
        <v>99</v>
      </c>
      <c r="D118" s="29" t="s">
        <v>29</v>
      </c>
      <c r="E118" s="8">
        <v>30</v>
      </c>
      <c r="F118" s="11">
        <v>0.46</v>
      </c>
      <c r="G118" s="33">
        <v>13.8</v>
      </c>
      <c r="H118" s="2">
        <f>_xlfn.XLOOKUP(B118,'Oferta económica'!A:A,'Oferta económica'!H:H)</f>
        <v>0</v>
      </c>
      <c r="I118" s="32">
        <f t="shared" si="2"/>
        <v>0</v>
      </c>
    </row>
    <row r="119" spans="1:9" x14ac:dyDescent="0.3">
      <c r="A119" s="8" t="s">
        <v>30</v>
      </c>
      <c r="B119" s="62" t="s">
        <v>334</v>
      </c>
      <c r="C119" s="65" t="s">
        <v>100</v>
      </c>
      <c r="D119" s="29" t="s">
        <v>29</v>
      </c>
      <c r="E119" s="8">
        <v>20</v>
      </c>
      <c r="F119" s="11">
        <v>0.28000000000000003</v>
      </c>
      <c r="G119" s="33">
        <v>5.6</v>
      </c>
      <c r="H119" s="2">
        <f>_xlfn.XLOOKUP(B119,'Oferta económica'!A:A,'Oferta económica'!H:H)</f>
        <v>0</v>
      </c>
      <c r="I119" s="32">
        <f t="shared" si="2"/>
        <v>0</v>
      </c>
    </row>
    <row r="120" spans="1:9" x14ac:dyDescent="0.3">
      <c r="A120" s="8" t="s">
        <v>30</v>
      </c>
      <c r="B120" s="62" t="s">
        <v>335</v>
      </c>
      <c r="C120" s="65" t="s">
        <v>101</v>
      </c>
      <c r="D120" s="29" t="s">
        <v>29</v>
      </c>
      <c r="E120" s="8">
        <v>20</v>
      </c>
      <c r="F120" s="11">
        <v>0.15</v>
      </c>
      <c r="G120" s="33">
        <v>3</v>
      </c>
      <c r="H120" s="2">
        <f>_xlfn.XLOOKUP(B120,'Oferta económica'!A:A,'Oferta económica'!H:H)</f>
        <v>0</v>
      </c>
      <c r="I120" s="32">
        <f t="shared" si="2"/>
        <v>0</v>
      </c>
    </row>
    <row r="121" spans="1:9" x14ac:dyDescent="0.3">
      <c r="A121" s="8" t="s">
        <v>30</v>
      </c>
      <c r="B121" s="62" t="s">
        <v>336</v>
      </c>
      <c r="C121" s="65" t="s">
        <v>102</v>
      </c>
      <c r="D121" s="29" t="s">
        <v>29</v>
      </c>
      <c r="E121" s="8">
        <v>90</v>
      </c>
      <c r="F121" s="11">
        <v>5.99</v>
      </c>
      <c r="G121" s="33">
        <v>539.1</v>
      </c>
      <c r="H121" s="2">
        <f>_xlfn.XLOOKUP(B121,'Oferta económica'!A:A,'Oferta económica'!H:H)</f>
        <v>0</v>
      </c>
      <c r="I121" s="32">
        <f t="shared" si="2"/>
        <v>0</v>
      </c>
    </row>
    <row r="122" spans="1:9" x14ac:dyDescent="0.3">
      <c r="A122" s="8" t="s">
        <v>30</v>
      </c>
      <c r="B122" s="62" t="s">
        <v>337</v>
      </c>
      <c r="C122" s="65" t="s">
        <v>103</v>
      </c>
      <c r="D122" s="29" t="s">
        <v>29</v>
      </c>
      <c r="E122" s="8">
        <v>75</v>
      </c>
      <c r="F122" s="11">
        <v>4.21</v>
      </c>
      <c r="G122" s="33">
        <v>315.75</v>
      </c>
      <c r="H122" s="2">
        <f>_xlfn.XLOOKUP(B122,'Oferta económica'!A:A,'Oferta económica'!H:H)</f>
        <v>0</v>
      </c>
      <c r="I122" s="32">
        <f t="shared" si="2"/>
        <v>0</v>
      </c>
    </row>
    <row r="123" spans="1:9" x14ac:dyDescent="0.3">
      <c r="A123" s="8" t="s">
        <v>30</v>
      </c>
      <c r="B123" s="62" t="s">
        <v>338</v>
      </c>
      <c r="C123" s="65" t="s">
        <v>523</v>
      </c>
      <c r="D123" s="29" t="s">
        <v>29</v>
      </c>
      <c r="E123" s="8">
        <v>6</v>
      </c>
      <c r="F123" s="11">
        <v>3.2</v>
      </c>
      <c r="G123" s="33">
        <v>19.2</v>
      </c>
      <c r="H123" s="2">
        <f>_xlfn.XLOOKUP(B123,'Oferta económica'!A:A,'Oferta económica'!H:H)</f>
        <v>0</v>
      </c>
      <c r="I123" s="32">
        <f t="shared" si="2"/>
        <v>0</v>
      </c>
    </row>
    <row r="124" spans="1:9" x14ac:dyDescent="0.3">
      <c r="A124" s="8" t="s">
        <v>30</v>
      </c>
      <c r="B124" s="62" t="s">
        <v>339</v>
      </c>
      <c r="C124" s="65" t="s">
        <v>524</v>
      </c>
      <c r="D124" s="29" t="s">
        <v>29</v>
      </c>
      <c r="E124" s="8">
        <v>15</v>
      </c>
      <c r="F124" s="11">
        <v>3.2</v>
      </c>
      <c r="G124" s="33">
        <v>48</v>
      </c>
      <c r="H124" s="2">
        <f>_xlfn.XLOOKUP(B124,'Oferta económica'!A:A,'Oferta económica'!H:H)</f>
        <v>0</v>
      </c>
      <c r="I124" s="32">
        <f t="shared" si="2"/>
        <v>0</v>
      </c>
    </row>
    <row r="125" spans="1:9" x14ac:dyDescent="0.3">
      <c r="A125" s="8" t="s">
        <v>30</v>
      </c>
      <c r="B125" s="62" t="s">
        <v>340</v>
      </c>
      <c r="C125" s="65" t="s">
        <v>525</v>
      </c>
      <c r="D125" s="29" t="s">
        <v>29</v>
      </c>
      <c r="E125" s="8">
        <v>3</v>
      </c>
      <c r="F125" s="11">
        <v>26</v>
      </c>
      <c r="G125" s="33">
        <v>78</v>
      </c>
      <c r="H125" s="2">
        <f>_xlfn.XLOOKUP(B125,'Oferta económica'!A:A,'Oferta económica'!H:H)</f>
        <v>0</v>
      </c>
      <c r="I125" s="32">
        <f t="shared" si="2"/>
        <v>0</v>
      </c>
    </row>
    <row r="126" spans="1:9" x14ac:dyDescent="0.3">
      <c r="A126" s="8" t="s">
        <v>30</v>
      </c>
      <c r="B126" s="62" t="s">
        <v>341</v>
      </c>
      <c r="C126" s="65" t="s">
        <v>104</v>
      </c>
      <c r="D126" s="29" t="s">
        <v>29</v>
      </c>
      <c r="E126" s="8">
        <v>150</v>
      </c>
      <c r="F126" s="11">
        <v>0.47</v>
      </c>
      <c r="G126" s="33">
        <v>70.5</v>
      </c>
      <c r="H126" s="2">
        <f>_xlfn.XLOOKUP(B126,'Oferta económica'!A:A,'Oferta económica'!H:H)</f>
        <v>0</v>
      </c>
      <c r="I126" s="32">
        <f t="shared" si="2"/>
        <v>0</v>
      </c>
    </row>
    <row r="127" spans="1:9" x14ac:dyDescent="0.3">
      <c r="A127" s="8" t="s">
        <v>30</v>
      </c>
      <c r="B127" s="62" t="s">
        <v>342</v>
      </c>
      <c r="C127" s="65" t="s">
        <v>105</v>
      </c>
      <c r="D127" s="29" t="s">
        <v>29</v>
      </c>
      <c r="E127" s="8">
        <v>150</v>
      </c>
      <c r="F127" s="11">
        <v>1.28</v>
      </c>
      <c r="G127" s="33">
        <v>192</v>
      </c>
      <c r="H127" s="2">
        <f>_xlfn.XLOOKUP(B127,'Oferta económica'!A:A,'Oferta económica'!H:H)</f>
        <v>0</v>
      </c>
      <c r="I127" s="32">
        <f t="shared" si="2"/>
        <v>0</v>
      </c>
    </row>
    <row r="128" spans="1:9" x14ac:dyDescent="0.3">
      <c r="A128" s="8" t="s">
        <v>30</v>
      </c>
      <c r="B128" s="62" t="s">
        <v>343</v>
      </c>
      <c r="C128" s="65" t="s">
        <v>106</v>
      </c>
      <c r="D128" s="29" t="s">
        <v>29</v>
      </c>
      <c r="E128" s="8">
        <v>75</v>
      </c>
      <c r="F128" s="11">
        <v>1.91</v>
      </c>
      <c r="G128" s="33">
        <v>143.25</v>
      </c>
      <c r="H128" s="2">
        <f>_xlfn.XLOOKUP(B128,'Oferta económica'!A:A,'Oferta económica'!H:H)</f>
        <v>0</v>
      </c>
      <c r="I128" s="32">
        <f t="shared" si="2"/>
        <v>0</v>
      </c>
    </row>
    <row r="129" spans="1:9" x14ac:dyDescent="0.3">
      <c r="A129" s="8" t="s">
        <v>30</v>
      </c>
      <c r="B129" s="62" t="s">
        <v>344</v>
      </c>
      <c r="C129" s="65" t="s">
        <v>107</v>
      </c>
      <c r="D129" s="29" t="s">
        <v>29</v>
      </c>
      <c r="E129" s="8">
        <v>75</v>
      </c>
      <c r="F129" s="11">
        <v>4.78</v>
      </c>
      <c r="G129" s="33">
        <v>358.5</v>
      </c>
      <c r="H129" s="2">
        <f>_xlfn.XLOOKUP(B129,'Oferta económica'!A:A,'Oferta económica'!H:H)</f>
        <v>0</v>
      </c>
      <c r="I129" s="32">
        <f t="shared" si="2"/>
        <v>0</v>
      </c>
    </row>
    <row r="130" spans="1:9" x14ac:dyDescent="0.3">
      <c r="A130" s="8" t="s">
        <v>30</v>
      </c>
      <c r="B130" s="62" t="s">
        <v>345</v>
      </c>
      <c r="C130" s="65" t="s">
        <v>108</v>
      </c>
      <c r="D130" s="29" t="s">
        <v>29</v>
      </c>
      <c r="E130" s="8">
        <v>38</v>
      </c>
      <c r="F130" s="11">
        <v>4.46</v>
      </c>
      <c r="G130" s="33">
        <v>169.48</v>
      </c>
      <c r="H130" s="2">
        <f>_xlfn.XLOOKUP(B130,'Oferta económica'!A:A,'Oferta económica'!H:H)</f>
        <v>0</v>
      </c>
      <c r="I130" s="32">
        <f t="shared" si="2"/>
        <v>0</v>
      </c>
    </row>
    <row r="131" spans="1:9" x14ac:dyDescent="0.3">
      <c r="A131" s="8" t="s">
        <v>30</v>
      </c>
      <c r="B131" s="62" t="s">
        <v>346</v>
      </c>
      <c r="C131" s="65" t="s">
        <v>109</v>
      </c>
      <c r="D131" s="29" t="s">
        <v>29</v>
      </c>
      <c r="E131" s="8">
        <v>38</v>
      </c>
      <c r="F131" s="11">
        <v>4.46</v>
      </c>
      <c r="G131" s="33">
        <v>169.48</v>
      </c>
      <c r="H131" s="2">
        <f>_xlfn.XLOOKUP(B131,'Oferta económica'!A:A,'Oferta económica'!H:H)</f>
        <v>0</v>
      </c>
      <c r="I131" s="32">
        <f t="shared" si="2"/>
        <v>0</v>
      </c>
    </row>
    <row r="132" spans="1:9" x14ac:dyDescent="0.3">
      <c r="A132" s="8" t="s">
        <v>30</v>
      </c>
      <c r="B132" s="62" t="s">
        <v>347</v>
      </c>
      <c r="C132" s="65" t="s">
        <v>526</v>
      </c>
      <c r="D132" s="29" t="s">
        <v>29</v>
      </c>
      <c r="E132" s="8">
        <v>72</v>
      </c>
      <c r="F132" s="11">
        <v>1.72</v>
      </c>
      <c r="G132" s="33">
        <v>123.84</v>
      </c>
      <c r="H132" s="2">
        <f>_xlfn.XLOOKUP(B132,'Oferta económica'!A:A,'Oferta económica'!H:H)</f>
        <v>0</v>
      </c>
      <c r="I132" s="32">
        <f t="shared" si="2"/>
        <v>0</v>
      </c>
    </row>
    <row r="133" spans="1:9" x14ac:dyDescent="0.3">
      <c r="A133" s="8" t="s">
        <v>30</v>
      </c>
      <c r="B133" s="62" t="s">
        <v>348</v>
      </c>
      <c r="C133" s="65" t="s">
        <v>527</v>
      </c>
      <c r="D133" s="29" t="s">
        <v>29</v>
      </c>
      <c r="E133" s="8">
        <v>90</v>
      </c>
      <c r="F133" s="11">
        <v>1.59</v>
      </c>
      <c r="G133" s="33">
        <v>143.1</v>
      </c>
      <c r="H133" s="2">
        <f>_xlfn.XLOOKUP(B133,'Oferta económica'!A:A,'Oferta económica'!H:H)</f>
        <v>0</v>
      </c>
      <c r="I133" s="32">
        <f t="shared" si="2"/>
        <v>0</v>
      </c>
    </row>
    <row r="134" spans="1:9" x14ac:dyDescent="0.3">
      <c r="A134" s="8" t="s">
        <v>30</v>
      </c>
      <c r="B134" s="62" t="s">
        <v>349</v>
      </c>
      <c r="C134" s="65" t="s">
        <v>528</v>
      </c>
      <c r="D134" s="29" t="s">
        <v>29</v>
      </c>
      <c r="E134" s="8">
        <v>10</v>
      </c>
      <c r="F134" s="11">
        <v>14.79</v>
      </c>
      <c r="G134" s="33">
        <v>147.9</v>
      </c>
      <c r="H134" s="2">
        <f>_xlfn.XLOOKUP(B134,'Oferta económica'!A:A,'Oferta económica'!H:H)</f>
        <v>0</v>
      </c>
      <c r="I134" s="32">
        <f t="shared" si="2"/>
        <v>0</v>
      </c>
    </row>
    <row r="135" spans="1:9" x14ac:dyDescent="0.3">
      <c r="A135" s="8" t="s">
        <v>30</v>
      </c>
      <c r="B135" s="62" t="s">
        <v>350</v>
      </c>
      <c r="C135" s="65" t="s">
        <v>529</v>
      </c>
      <c r="D135" s="29" t="s">
        <v>29</v>
      </c>
      <c r="E135" s="8">
        <v>1</v>
      </c>
      <c r="F135" s="11">
        <v>80</v>
      </c>
      <c r="G135" s="33">
        <v>80</v>
      </c>
      <c r="H135" s="2">
        <f>_xlfn.XLOOKUP(B135,'Oferta económica'!A:A,'Oferta económica'!H:H)</f>
        <v>0</v>
      </c>
      <c r="I135" s="32">
        <f t="shared" si="2"/>
        <v>0</v>
      </c>
    </row>
    <row r="136" spans="1:9" x14ac:dyDescent="0.3">
      <c r="A136" s="8" t="s">
        <v>30</v>
      </c>
      <c r="B136" s="62" t="s">
        <v>351</v>
      </c>
      <c r="C136" s="65" t="s">
        <v>530</v>
      </c>
      <c r="D136" s="29" t="s">
        <v>29</v>
      </c>
      <c r="E136" s="8">
        <v>600</v>
      </c>
      <c r="F136" s="11">
        <v>0.93</v>
      </c>
      <c r="G136" s="33">
        <v>558</v>
      </c>
      <c r="H136" s="2">
        <f>_xlfn.XLOOKUP(B136,'Oferta económica'!A:A,'Oferta económica'!H:H)</f>
        <v>0</v>
      </c>
      <c r="I136" s="32">
        <f t="shared" si="2"/>
        <v>0</v>
      </c>
    </row>
    <row r="137" spans="1:9" x14ac:dyDescent="0.3">
      <c r="A137" s="8" t="s">
        <v>30</v>
      </c>
      <c r="B137" s="62" t="s">
        <v>352</v>
      </c>
      <c r="C137" s="65" t="s">
        <v>110</v>
      </c>
      <c r="D137" s="29" t="s">
        <v>29</v>
      </c>
      <c r="E137" s="8">
        <v>75</v>
      </c>
      <c r="F137" s="11">
        <v>0.96</v>
      </c>
      <c r="G137" s="33">
        <v>72</v>
      </c>
      <c r="H137" s="2">
        <f>_xlfn.XLOOKUP(B137,'Oferta económica'!A:A,'Oferta económica'!H:H)</f>
        <v>0</v>
      </c>
      <c r="I137" s="32">
        <f t="shared" si="2"/>
        <v>0</v>
      </c>
    </row>
    <row r="138" spans="1:9" x14ac:dyDescent="0.3">
      <c r="A138" s="8" t="s">
        <v>30</v>
      </c>
      <c r="B138" s="62" t="s">
        <v>353</v>
      </c>
      <c r="C138" s="65" t="s">
        <v>111</v>
      </c>
      <c r="D138" s="29" t="s">
        <v>29</v>
      </c>
      <c r="E138" s="8">
        <v>23</v>
      </c>
      <c r="F138" s="11">
        <v>3.52</v>
      </c>
      <c r="G138" s="33">
        <v>80.959999999999994</v>
      </c>
      <c r="H138" s="2">
        <f>_xlfn.XLOOKUP(B138,'Oferta económica'!A:A,'Oferta económica'!H:H)</f>
        <v>0</v>
      </c>
      <c r="I138" s="32">
        <f t="shared" si="2"/>
        <v>0</v>
      </c>
    </row>
    <row r="139" spans="1:9" x14ac:dyDescent="0.3">
      <c r="A139" s="8" t="s">
        <v>30</v>
      </c>
      <c r="B139" s="62" t="s">
        <v>354</v>
      </c>
      <c r="C139" s="65" t="s">
        <v>112</v>
      </c>
      <c r="D139" s="29" t="s">
        <v>29</v>
      </c>
      <c r="E139" s="8">
        <v>23</v>
      </c>
      <c r="F139" s="11">
        <v>1.28</v>
      </c>
      <c r="G139" s="33">
        <v>29.44</v>
      </c>
      <c r="H139" s="2">
        <f>_xlfn.XLOOKUP(B139,'Oferta económica'!A:A,'Oferta económica'!H:H)</f>
        <v>0</v>
      </c>
      <c r="I139" s="32">
        <f t="shared" si="2"/>
        <v>0</v>
      </c>
    </row>
    <row r="140" spans="1:9" x14ac:dyDescent="0.3">
      <c r="A140" s="8" t="s">
        <v>30</v>
      </c>
      <c r="B140" s="62" t="s">
        <v>355</v>
      </c>
      <c r="C140" s="65" t="s">
        <v>113</v>
      </c>
      <c r="D140" s="29" t="s">
        <v>29</v>
      </c>
      <c r="E140" s="8">
        <v>45</v>
      </c>
      <c r="F140" s="11">
        <v>7.46</v>
      </c>
      <c r="G140" s="33">
        <v>335.7</v>
      </c>
      <c r="H140" s="2">
        <f>_xlfn.XLOOKUP(B140,'Oferta económica'!A:A,'Oferta económica'!H:H)</f>
        <v>0</v>
      </c>
      <c r="I140" s="32">
        <f t="shared" si="2"/>
        <v>0</v>
      </c>
    </row>
    <row r="141" spans="1:9" x14ac:dyDescent="0.3">
      <c r="A141" s="8" t="s">
        <v>30</v>
      </c>
      <c r="B141" s="62" t="s">
        <v>356</v>
      </c>
      <c r="C141" s="65" t="s">
        <v>531</v>
      </c>
      <c r="D141" s="29" t="s">
        <v>29</v>
      </c>
      <c r="E141" s="8">
        <v>3</v>
      </c>
      <c r="F141" s="11">
        <v>9</v>
      </c>
      <c r="G141" s="33">
        <v>27</v>
      </c>
      <c r="H141" s="2">
        <f>_xlfn.XLOOKUP(B141,'Oferta económica'!A:A,'Oferta económica'!H:H)</f>
        <v>0</v>
      </c>
      <c r="I141" s="32">
        <f t="shared" ref="I141:I204" si="3">ROUND(E141*H141,2)</f>
        <v>0</v>
      </c>
    </row>
    <row r="142" spans="1:9" x14ac:dyDescent="0.3">
      <c r="A142" s="8" t="s">
        <v>30</v>
      </c>
      <c r="B142" s="62" t="s">
        <v>357</v>
      </c>
      <c r="C142" s="65" t="s">
        <v>532</v>
      </c>
      <c r="D142" s="29" t="s">
        <v>29</v>
      </c>
      <c r="E142" s="8">
        <v>3</v>
      </c>
      <c r="F142" s="11">
        <v>9</v>
      </c>
      <c r="G142" s="33">
        <v>27</v>
      </c>
      <c r="H142" s="2">
        <f>_xlfn.XLOOKUP(B142,'Oferta económica'!A:A,'Oferta económica'!H:H)</f>
        <v>0</v>
      </c>
      <c r="I142" s="32">
        <f t="shared" si="3"/>
        <v>0</v>
      </c>
    </row>
    <row r="143" spans="1:9" x14ac:dyDescent="0.3">
      <c r="A143" s="8" t="s">
        <v>30</v>
      </c>
      <c r="B143" s="62" t="s">
        <v>358</v>
      </c>
      <c r="C143" s="65" t="s">
        <v>533</v>
      </c>
      <c r="D143" s="29" t="s">
        <v>29</v>
      </c>
      <c r="E143" s="8">
        <v>3</v>
      </c>
      <c r="F143" s="11">
        <v>9</v>
      </c>
      <c r="G143" s="33">
        <v>27</v>
      </c>
      <c r="H143" s="2">
        <f>_xlfn.XLOOKUP(B143,'Oferta económica'!A:A,'Oferta económica'!H:H)</f>
        <v>0</v>
      </c>
      <c r="I143" s="32">
        <f t="shared" si="3"/>
        <v>0</v>
      </c>
    </row>
    <row r="144" spans="1:9" x14ac:dyDescent="0.3">
      <c r="A144" s="8" t="s">
        <v>30</v>
      </c>
      <c r="B144" s="62" t="s">
        <v>359</v>
      </c>
      <c r="C144" s="65" t="s">
        <v>114</v>
      </c>
      <c r="D144" s="29" t="s">
        <v>29</v>
      </c>
      <c r="E144" s="8">
        <v>23</v>
      </c>
      <c r="F144" s="11">
        <v>7.59</v>
      </c>
      <c r="G144" s="33">
        <v>174.57</v>
      </c>
      <c r="H144" s="2">
        <f>_xlfn.XLOOKUP(B144,'Oferta económica'!A:A,'Oferta económica'!H:H)</f>
        <v>0</v>
      </c>
      <c r="I144" s="32">
        <f t="shared" si="3"/>
        <v>0</v>
      </c>
    </row>
    <row r="145" spans="1:9" x14ac:dyDescent="0.3">
      <c r="A145" s="8" t="s">
        <v>30</v>
      </c>
      <c r="B145" s="62" t="s">
        <v>360</v>
      </c>
      <c r="C145" s="65" t="s">
        <v>115</v>
      </c>
      <c r="D145" s="29" t="s">
        <v>29</v>
      </c>
      <c r="E145" s="8">
        <v>5</v>
      </c>
      <c r="F145" s="11">
        <v>1.47</v>
      </c>
      <c r="G145" s="33">
        <v>7.35</v>
      </c>
      <c r="H145" s="2">
        <f>_xlfn.XLOOKUP(B145,'Oferta económica'!A:A,'Oferta económica'!H:H)</f>
        <v>0</v>
      </c>
      <c r="I145" s="32">
        <f t="shared" si="3"/>
        <v>0</v>
      </c>
    </row>
    <row r="146" spans="1:9" x14ac:dyDescent="0.3">
      <c r="A146" s="8" t="s">
        <v>30</v>
      </c>
      <c r="B146" s="62" t="s">
        <v>361</v>
      </c>
      <c r="C146" s="65" t="s">
        <v>116</v>
      </c>
      <c r="D146" s="29" t="s">
        <v>29</v>
      </c>
      <c r="E146" s="8">
        <v>5</v>
      </c>
      <c r="F146" s="11">
        <v>1.37</v>
      </c>
      <c r="G146" s="33">
        <v>6.85</v>
      </c>
      <c r="H146" s="2">
        <f>_xlfn.XLOOKUP(B146,'Oferta económica'!A:A,'Oferta económica'!H:H)</f>
        <v>0</v>
      </c>
      <c r="I146" s="32">
        <f t="shared" si="3"/>
        <v>0</v>
      </c>
    </row>
    <row r="147" spans="1:9" x14ac:dyDescent="0.3">
      <c r="A147" s="8" t="s">
        <v>30</v>
      </c>
      <c r="B147" s="62" t="s">
        <v>362</v>
      </c>
      <c r="C147" s="65" t="s">
        <v>117</v>
      </c>
      <c r="D147" s="29" t="s">
        <v>29</v>
      </c>
      <c r="E147" s="8">
        <v>5</v>
      </c>
      <c r="F147" s="11">
        <v>1.34</v>
      </c>
      <c r="G147" s="33">
        <v>6.7</v>
      </c>
      <c r="H147" s="2">
        <f>_xlfn.XLOOKUP(B147,'Oferta económica'!A:A,'Oferta económica'!H:H)</f>
        <v>0</v>
      </c>
      <c r="I147" s="32">
        <f t="shared" si="3"/>
        <v>0</v>
      </c>
    </row>
    <row r="148" spans="1:9" x14ac:dyDescent="0.3">
      <c r="A148" s="8" t="s">
        <v>30</v>
      </c>
      <c r="B148" s="62" t="s">
        <v>363</v>
      </c>
      <c r="C148" s="65" t="s">
        <v>118</v>
      </c>
      <c r="D148" s="29" t="s">
        <v>29</v>
      </c>
      <c r="E148" s="8">
        <v>300</v>
      </c>
      <c r="F148" s="11">
        <v>0.64</v>
      </c>
      <c r="G148" s="33">
        <v>192</v>
      </c>
      <c r="H148" s="2">
        <f>_xlfn.XLOOKUP(B148,'Oferta económica'!A:A,'Oferta económica'!H:H)</f>
        <v>0</v>
      </c>
      <c r="I148" s="32">
        <f t="shared" si="3"/>
        <v>0</v>
      </c>
    </row>
    <row r="149" spans="1:9" x14ac:dyDescent="0.3">
      <c r="A149" s="8" t="s">
        <v>30</v>
      </c>
      <c r="B149" s="62" t="s">
        <v>364</v>
      </c>
      <c r="C149" s="65" t="s">
        <v>119</v>
      </c>
      <c r="D149" s="29" t="s">
        <v>29</v>
      </c>
      <c r="E149" s="8">
        <v>10</v>
      </c>
      <c r="F149" s="11">
        <v>5.59</v>
      </c>
      <c r="G149" s="33">
        <v>55.9</v>
      </c>
      <c r="H149" s="2">
        <f>_xlfn.XLOOKUP(B149,'Oferta económica'!A:A,'Oferta económica'!H:H)</f>
        <v>0</v>
      </c>
      <c r="I149" s="32">
        <f t="shared" si="3"/>
        <v>0</v>
      </c>
    </row>
    <row r="150" spans="1:9" x14ac:dyDescent="0.3">
      <c r="A150" s="8" t="s">
        <v>30</v>
      </c>
      <c r="B150" s="62" t="s">
        <v>365</v>
      </c>
      <c r="C150" s="65" t="s">
        <v>120</v>
      </c>
      <c r="D150" s="29" t="s">
        <v>29</v>
      </c>
      <c r="E150" s="8">
        <v>2</v>
      </c>
      <c r="F150" s="11">
        <v>87.99</v>
      </c>
      <c r="G150" s="33">
        <v>175.98</v>
      </c>
      <c r="H150" s="2">
        <f>_xlfn.XLOOKUP(B150,'Oferta económica'!A:A,'Oferta económica'!H:H)</f>
        <v>0</v>
      </c>
      <c r="I150" s="32">
        <f t="shared" si="3"/>
        <v>0</v>
      </c>
    </row>
    <row r="151" spans="1:9" x14ac:dyDescent="0.3">
      <c r="A151" s="8" t="s">
        <v>30</v>
      </c>
      <c r="B151" s="62" t="s">
        <v>366</v>
      </c>
      <c r="C151" s="65" t="s">
        <v>121</v>
      </c>
      <c r="D151" s="29" t="s">
        <v>29</v>
      </c>
      <c r="E151" s="8">
        <v>3000</v>
      </c>
      <c r="F151" s="11">
        <v>0.14000000000000001</v>
      </c>
      <c r="G151" s="33">
        <v>420</v>
      </c>
      <c r="H151" s="2">
        <f>_xlfn.XLOOKUP(B151,'Oferta económica'!A:A,'Oferta económica'!H:H)</f>
        <v>0</v>
      </c>
      <c r="I151" s="32">
        <f t="shared" si="3"/>
        <v>0</v>
      </c>
    </row>
    <row r="152" spans="1:9" x14ac:dyDescent="0.3">
      <c r="A152" s="8" t="s">
        <v>30</v>
      </c>
      <c r="B152" s="62" t="s">
        <v>367</v>
      </c>
      <c r="C152" s="65" t="s">
        <v>122</v>
      </c>
      <c r="D152" s="29" t="s">
        <v>29</v>
      </c>
      <c r="E152" s="8">
        <v>60</v>
      </c>
      <c r="F152" s="11">
        <v>1.85</v>
      </c>
      <c r="G152" s="33">
        <v>111</v>
      </c>
      <c r="H152" s="2">
        <f>_xlfn.XLOOKUP(B152,'Oferta económica'!A:A,'Oferta económica'!H:H)</f>
        <v>0</v>
      </c>
      <c r="I152" s="32">
        <f t="shared" si="3"/>
        <v>0</v>
      </c>
    </row>
    <row r="153" spans="1:9" x14ac:dyDescent="0.3">
      <c r="A153" s="8" t="s">
        <v>30</v>
      </c>
      <c r="B153" s="62" t="s">
        <v>368</v>
      </c>
      <c r="C153" s="65" t="s">
        <v>123</v>
      </c>
      <c r="D153" s="29" t="s">
        <v>29</v>
      </c>
      <c r="E153" s="8">
        <v>38</v>
      </c>
      <c r="F153" s="11">
        <v>2.36</v>
      </c>
      <c r="G153" s="33">
        <v>89.68</v>
      </c>
      <c r="H153" s="2">
        <f>_xlfn.XLOOKUP(B153,'Oferta económica'!A:A,'Oferta económica'!H:H)</f>
        <v>0</v>
      </c>
      <c r="I153" s="32">
        <f t="shared" si="3"/>
        <v>0</v>
      </c>
    </row>
    <row r="154" spans="1:9" x14ac:dyDescent="0.3">
      <c r="A154" s="8" t="s">
        <v>30</v>
      </c>
      <c r="B154" s="62" t="s">
        <v>369</v>
      </c>
      <c r="C154" s="65" t="s">
        <v>124</v>
      </c>
      <c r="D154" s="29" t="s">
        <v>29</v>
      </c>
      <c r="E154" s="8">
        <v>15</v>
      </c>
      <c r="F154" s="11">
        <v>1.53</v>
      </c>
      <c r="G154" s="33">
        <v>22.95</v>
      </c>
      <c r="H154" s="2">
        <f>_xlfn.XLOOKUP(B154,'Oferta económica'!A:A,'Oferta económica'!H:H)</f>
        <v>0</v>
      </c>
      <c r="I154" s="32">
        <f t="shared" si="3"/>
        <v>0</v>
      </c>
    </row>
    <row r="155" spans="1:9" x14ac:dyDescent="0.3">
      <c r="A155" s="8" t="s">
        <v>30</v>
      </c>
      <c r="B155" s="62" t="s">
        <v>370</v>
      </c>
      <c r="C155" s="65" t="s">
        <v>125</v>
      </c>
      <c r="D155" s="29" t="s">
        <v>29</v>
      </c>
      <c r="E155" s="8">
        <v>5</v>
      </c>
      <c r="F155" s="11">
        <v>1.05</v>
      </c>
      <c r="G155" s="33">
        <v>5.25</v>
      </c>
      <c r="H155" s="2">
        <f>_xlfn.XLOOKUP(B155,'Oferta económica'!A:A,'Oferta económica'!H:H)</f>
        <v>0</v>
      </c>
      <c r="I155" s="32">
        <f t="shared" si="3"/>
        <v>0</v>
      </c>
    </row>
    <row r="156" spans="1:9" x14ac:dyDescent="0.3">
      <c r="A156" s="8" t="s">
        <v>30</v>
      </c>
      <c r="B156" s="62" t="s">
        <v>371</v>
      </c>
      <c r="C156" s="65" t="s">
        <v>126</v>
      </c>
      <c r="D156" s="29" t="s">
        <v>29</v>
      </c>
      <c r="E156" s="8">
        <v>5</v>
      </c>
      <c r="F156" s="11">
        <v>1.05</v>
      </c>
      <c r="G156" s="33">
        <v>5.25</v>
      </c>
      <c r="H156" s="2">
        <f>_xlfn.XLOOKUP(B156,'Oferta económica'!A:A,'Oferta económica'!H:H)</f>
        <v>0</v>
      </c>
      <c r="I156" s="32">
        <f t="shared" si="3"/>
        <v>0</v>
      </c>
    </row>
    <row r="157" spans="1:9" x14ac:dyDescent="0.3">
      <c r="A157" s="8" t="s">
        <v>30</v>
      </c>
      <c r="B157" s="62" t="s">
        <v>372</v>
      </c>
      <c r="C157" s="65" t="s">
        <v>127</v>
      </c>
      <c r="D157" s="29" t="s">
        <v>29</v>
      </c>
      <c r="E157" s="8">
        <v>5</v>
      </c>
      <c r="F157" s="11">
        <v>1.05</v>
      </c>
      <c r="G157" s="33">
        <v>5.25</v>
      </c>
      <c r="H157" s="2">
        <f>_xlfn.XLOOKUP(B157,'Oferta económica'!A:A,'Oferta económica'!H:H)</f>
        <v>0</v>
      </c>
      <c r="I157" s="32">
        <f t="shared" si="3"/>
        <v>0</v>
      </c>
    </row>
    <row r="158" spans="1:9" x14ac:dyDescent="0.3">
      <c r="A158" s="8" t="s">
        <v>30</v>
      </c>
      <c r="B158" s="62" t="s">
        <v>373</v>
      </c>
      <c r="C158" s="65" t="s">
        <v>128</v>
      </c>
      <c r="D158" s="29" t="s">
        <v>29</v>
      </c>
      <c r="E158" s="8">
        <v>5</v>
      </c>
      <c r="F158" s="11">
        <v>1.05</v>
      </c>
      <c r="G158" s="33">
        <v>5.25</v>
      </c>
      <c r="H158" s="2">
        <f>_xlfn.XLOOKUP(B158,'Oferta económica'!A:A,'Oferta económica'!H:H)</f>
        <v>0</v>
      </c>
      <c r="I158" s="32">
        <f t="shared" si="3"/>
        <v>0</v>
      </c>
    </row>
    <row r="159" spans="1:9" x14ac:dyDescent="0.3">
      <c r="A159" s="8" t="s">
        <v>30</v>
      </c>
      <c r="B159" s="62" t="s">
        <v>374</v>
      </c>
      <c r="C159" s="65" t="s">
        <v>129</v>
      </c>
      <c r="D159" s="29" t="s">
        <v>29</v>
      </c>
      <c r="E159" s="8">
        <v>8</v>
      </c>
      <c r="F159" s="11">
        <v>1.35</v>
      </c>
      <c r="G159" s="33">
        <v>10.8</v>
      </c>
      <c r="H159" s="2">
        <f>_xlfn.XLOOKUP(B159,'Oferta económica'!A:A,'Oferta económica'!H:H)</f>
        <v>0</v>
      </c>
      <c r="I159" s="32">
        <f t="shared" si="3"/>
        <v>0</v>
      </c>
    </row>
    <row r="160" spans="1:9" x14ac:dyDescent="0.3">
      <c r="A160" s="8" t="s">
        <v>30</v>
      </c>
      <c r="B160" s="62" t="s">
        <v>375</v>
      </c>
      <c r="C160" s="65" t="s">
        <v>534</v>
      </c>
      <c r="D160" s="29" t="s">
        <v>29</v>
      </c>
      <c r="E160" s="8">
        <v>18000</v>
      </c>
      <c r="F160" s="11">
        <v>0.11</v>
      </c>
      <c r="G160" s="33">
        <v>1980</v>
      </c>
      <c r="H160" s="2">
        <f>_xlfn.XLOOKUP(B160,'Oferta económica'!A:A,'Oferta económica'!H:H)</f>
        <v>0</v>
      </c>
      <c r="I160" s="32">
        <f t="shared" si="3"/>
        <v>0</v>
      </c>
    </row>
    <row r="161" spans="1:9" x14ac:dyDescent="0.3">
      <c r="A161" s="8" t="s">
        <v>30</v>
      </c>
      <c r="B161" s="62" t="s">
        <v>376</v>
      </c>
      <c r="C161" s="65" t="s">
        <v>535</v>
      </c>
      <c r="D161" s="29" t="s">
        <v>29</v>
      </c>
      <c r="E161" s="8">
        <v>10</v>
      </c>
      <c r="F161" s="11">
        <v>26.25</v>
      </c>
      <c r="G161" s="33">
        <v>262.5</v>
      </c>
      <c r="H161" s="2">
        <f>_xlfn.XLOOKUP(B161,'Oferta económica'!A:A,'Oferta económica'!H:H)</f>
        <v>0</v>
      </c>
      <c r="I161" s="32">
        <f t="shared" si="3"/>
        <v>0</v>
      </c>
    </row>
    <row r="162" spans="1:9" x14ac:dyDescent="0.3">
      <c r="A162" s="8" t="s">
        <v>30</v>
      </c>
      <c r="B162" s="62" t="s">
        <v>377</v>
      </c>
      <c r="C162" s="65" t="s">
        <v>130</v>
      </c>
      <c r="D162" s="29" t="s">
        <v>29</v>
      </c>
      <c r="E162" s="8">
        <v>5</v>
      </c>
      <c r="F162" s="11">
        <v>6.06</v>
      </c>
      <c r="G162" s="33">
        <v>30.3</v>
      </c>
      <c r="H162" s="2">
        <f>_xlfn.XLOOKUP(B162,'Oferta económica'!A:A,'Oferta económica'!H:H)</f>
        <v>0</v>
      </c>
      <c r="I162" s="32">
        <f t="shared" si="3"/>
        <v>0</v>
      </c>
    </row>
    <row r="163" spans="1:9" x14ac:dyDescent="0.3">
      <c r="A163" s="8" t="s">
        <v>30</v>
      </c>
      <c r="B163" s="62" t="s">
        <v>378</v>
      </c>
      <c r="C163" s="65" t="s">
        <v>131</v>
      </c>
      <c r="D163" s="29" t="s">
        <v>29</v>
      </c>
      <c r="E163" s="8">
        <v>5</v>
      </c>
      <c r="F163" s="11">
        <v>5.74</v>
      </c>
      <c r="G163" s="33">
        <v>28.7</v>
      </c>
      <c r="H163" s="2">
        <f>_xlfn.XLOOKUP(B163,'Oferta económica'!A:A,'Oferta económica'!H:H)</f>
        <v>0</v>
      </c>
      <c r="I163" s="32">
        <f t="shared" si="3"/>
        <v>0</v>
      </c>
    </row>
    <row r="164" spans="1:9" x14ac:dyDescent="0.3">
      <c r="A164" s="8" t="s">
        <v>30</v>
      </c>
      <c r="B164" s="62" t="s">
        <v>379</v>
      </c>
      <c r="C164" s="65" t="s">
        <v>536</v>
      </c>
      <c r="D164" s="29" t="s">
        <v>29</v>
      </c>
      <c r="E164" s="8">
        <v>8</v>
      </c>
      <c r="F164" s="11">
        <v>21</v>
      </c>
      <c r="G164" s="33">
        <v>168</v>
      </c>
      <c r="H164" s="2">
        <f>_xlfn.XLOOKUP(B164,'Oferta económica'!A:A,'Oferta económica'!H:H)</f>
        <v>0</v>
      </c>
      <c r="I164" s="32">
        <f t="shared" si="3"/>
        <v>0</v>
      </c>
    </row>
    <row r="165" spans="1:9" x14ac:dyDescent="0.3">
      <c r="A165" s="8" t="s">
        <v>30</v>
      </c>
      <c r="B165" s="62" t="s">
        <v>380</v>
      </c>
      <c r="C165" s="65" t="s">
        <v>537</v>
      </c>
      <c r="D165" s="29" t="s">
        <v>29</v>
      </c>
      <c r="E165" s="8">
        <v>3</v>
      </c>
      <c r="F165" s="11">
        <v>21</v>
      </c>
      <c r="G165" s="33">
        <v>63</v>
      </c>
      <c r="H165" s="2">
        <f>_xlfn.XLOOKUP(B165,'Oferta económica'!A:A,'Oferta económica'!H:H)</f>
        <v>0</v>
      </c>
      <c r="I165" s="32">
        <f t="shared" si="3"/>
        <v>0</v>
      </c>
    </row>
    <row r="166" spans="1:9" x14ac:dyDescent="0.3">
      <c r="A166" s="8" t="s">
        <v>30</v>
      </c>
      <c r="B166" s="62" t="s">
        <v>381</v>
      </c>
      <c r="C166" s="65" t="s">
        <v>538</v>
      </c>
      <c r="D166" s="29" t="s">
        <v>29</v>
      </c>
      <c r="E166" s="8">
        <v>1</v>
      </c>
      <c r="F166" s="11">
        <v>21</v>
      </c>
      <c r="G166" s="33">
        <v>21</v>
      </c>
      <c r="H166" s="2">
        <f>_xlfn.XLOOKUP(B166,'Oferta económica'!A:A,'Oferta económica'!H:H)</f>
        <v>0</v>
      </c>
      <c r="I166" s="32">
        <f t="shared" si="3"/>
        <v>0</v>
      </c>
    </row>
    <row r="167" spans="1:9" x14ac:dyDescent="0.3">
      <c r="A167" s="8" t="s">
        <v>30</v>
      </c>
      <c r="B167" s="62" t="s">
        <v>382</v>
      </c>
      <c r="C167" s="65" t="s">
        <v>539</v>
      </c>
      <c r="D167" s="29" t="s">
        <v>29</v>
      </c>
      <c r="E167" s="8">
        <v>5</v>
      </c>
      <c r="F167" s="11">
        <v>2.75</v>
      </c>
      <c r="G167" s="33">
        <v>13.75</v>
      </c>
      <c r="H167" s="2">
        <f>_xlfn.XLOOKUP(B167,'Oferta económica'!A:A,'Oferta económica'!H:H)</f>
        <v>0</v>
      </c>
      <c r="I167" s="32">
        <f t="shared" si="3"/>
        <v>0</v>
      </c>
    </row>
    <row r="168" spans="1:9" x14ac:dyDescent="0.3">
      <c r="A168" s="8" t="s">
        <v>30</v>
      </c>
      <c r="B168" s="62" t="s">
        <v>383</v>
      </c>
      <c r="C168" s="65" t="s">
        <v>540</v>
      </c>
      <c r="D168" s="29" t="s">
        <v>29</v>
      </c>
      <c r="E168" s="8">
        <v>5</v>
      </c>
      <c r="F168" s="11">
        <v>2.75</v>
      </c>
      <c r="G168" s="33">
        <v>13.75</v>
      </c>
      <c r="H168" s="2">
        <f>_xlfn.XLOOKUP(B168,'Oferta económica'!A:A,'Oferta económica'!H:H)</f>
        <v>0</v>
      </c>
      <c r="I168" s="32">
        <f t="shared" si="3"/>
        <v>0</v>
      </c>
    </row>
    <row r="169" spans="1:9" x14ac:dyDescent="0.3">
      <c r="A169" s="8" t="s">
        <v>30</v>
      </c>
      <c r="B169" s="62" t="s">
        <v>384</v>
      </c>
      <c r="C169" s="65" t="s">
        <v>541</v>
      </c>
      <c r="D169" s="29" t="s">
        <v>29</v>
      </c>
      <c r="E169" s="8">
        <v>5</v>
      </c>
      <c r="F169" s="11">
        <v>2.75</v>
      </c>
      <c r="G169" s="33">
        <v>13.75</v>
      </c>
      <c r="H169" s="2">
        <f>_xlfn.XLOOKUP(B169,'Oferta económica'!A:A,'Oferta económica'!H:H)</f>
        <v>0</v>
      </c>
      <c r="I169" s="32">
        <f t="shared" si="3"/>
        <v>0</v>
      </c>
    </row>
    <row r="170" spans="1:9" x14ac:dyDescent="0.3">
      <c r="A170" s="8" t="s">
        <v>30</v>
      </c>
      <c r="B170" s="62" t="s">
        <v>385</v>
      </c>
      <c r="C170" s="65" t="s">
        <v>542</v>
      </c>
      <c r="D170" s="29" t="s">
        <v>29</v>
      </c>
      <c r="E170" s="8">
        <v>120</v>
      </c>
      <c r="F170" s="11">
        <v>2</v>
      </c>
      <c r="G170" s="33">
        <v>240</v>
      </c>
      <c r="H170" s="2">
        <f>_xlfn.XLOOKUP(B170,'Oferta económica'!A:A,'Oferta económica'!H:H)</f>
        <v>0</v>
      </c>
      <c r="I170" s="32">
        <f t="shared" si="3"/>
        <v>0</v>
      </c>
    </row>
    <row r="171" spans="1:9" x14ac:dyDescent="0.3">
      <c r="A171" s="8" t="s">
        <v>30</v>
      </c>
      <c r="B171" s="62" t="s">
        <v>386</v>
      </c>
      <c r="C171" s="65" t="s">
        <v>543</v>
      </c>
      <c r="D171" s="29" t="s">
        <v>29</v>
      </c>
      <c r="E171" s="8">
        <v>120</v>
      </c>
      <c r="F171" s="11">
        <v>2</v>
      </c>
      <c r="G171" s="33">
        <v>240</v>
      </c>
      <c r="H171" s="2">
        <f>_xlfn.XLOOKUP(B171,'Oferta económica'!A:A,'Oferta económica'!H:H)</f>
        <v>0</v>
      </c>
      <c r="I171" s="32">
        <f t="shared" si="3"/>
        <v>0</v>
      </c>
    </row>
    <row r="172" spans="1:9" x14ac:dyDescent="0.3">
      <c r="A172" s="8" t="s">
        <v>30</v>
      </c>
      <c r="B172" s="62" t="s">
        <v>387</v>
      </c>
      <c r="C172" s="65" t="s">
        <v>544</v>
      </c>
      <c r="D172" s="29" t="s">
        <v>29</v>
      </c>
      <c r="E172" s="8">
        <v>32</v>
      </c>
      <c r="F172" s="11">
        <v>2</v>
      </c>
      <c r="G172" s="33">
        <v>64</v>
      </c>
      <c r="H172" s="2">
        <f>_xlfn.XLOOKUP(B172,'Oferta económica'!A:A,'Oferta económica'!H:H)</f>
        <v>0</v>
      </c>
      <c r="I172" s="32">
        <f t="shared" si="3"/>
        <v>0</v>
      </c>
    </row>
    <row r="173" spans="1:9" x14ac:dyDescent="0.3">
      <c r="A173" s="8" t="s">
        <v>30</v>
      </c>
      <c r="B173" s="62" t="s">
        <v>388</v>
      </c>
      <c r="C173" s="65" t="s">
        <v>545</v>
      </c>
      <c r="D173" s="29" t="s">
        <v>29</v>
      </c>
      <c r="E173" s="8">
        <v>10</v>
      </c>
      <c r="F173" s="11">
        <v>2</v>
      </c>
      <c r="G173" s="33">
        <v>20</v>
      </c>
      <c r="H173" s="2">
        <f>_xlfn.XLOOKUP(B173,'Oferta económica'!A:A,'Oferta económica'!H:H)</f>
        <v>0</v>
      </c>
      <c r="I173" s="32">
        <f t="shared" si="3"/>
        <v>0</v>
      </c>
    </row>
    <row r="174" spans="1:9" x14ac:dyDescent="0.3">
      <c r="A174" s="8" t="s">
        <v>30</v>
      </c>
      <c r="B174" s="62" t="s">
        <v>389</v>
      </c>
      <c r="C174" s="65" t="s">
        <v>132</v>
      </c>
      <c r="D174" s="29" t="s">
        <v>29</v>
      </c>
      <c r="E174" s="8">
        <v>8</v>
      </c>
      <c r="F174" s="11">
        <v>13.56</v>
      </c>
      <c r="G174" s="33">
        <v>108.48</v>
      </c>
      <c r="H174" s="2">
        <f>_xlfn.XLOOKUP(B174,'Oferta económica'!A:A,'Oferta económica'!H:H)</f>
        <v>0</v>
      </c>
      <c r="I174" s="32">
        <f t="shared" si="3"/>
        <v>0</v>
      </c>
    </row>
    <row r="175" spans="1:9" x14ac:dyDescent="0.3">
      <c r="A175" s="8" t="s">
        <v>30</v>
      </c>
      <c r="B175" s="62" t="s">
        <v>390</v>
      </c>
      <c r="C175" s="65" t="s">
        <v>133</v>
      </c>
      <c r="D175" s="29" t="s">
        <v>29</v>
      </c>
      <c r="E175" s="8">
        <v>3</v>
      </c>
      <c r="F175" s="11">
        <v>30.59</v>
      </c>
      <c r="G175" s="33">
        <v>91.77</v>
      </c>
      <c r="H175" s="2">
        <f>_xlfn.XLOOKUP(B175,'Oferta económica'!A:A,'Oferta económica'!H:H)</f>
        <v>0</v>
      </c>
      <c r="I175" s="32">
        <f t="shared" si="3"/>
        <v>0</v>
      </c>
    </row>
    <row r="176" spans="1:9" x14ac:dyDescent="0.3">
      <c r="A176" s="8" t="s">
        <v>30</v>
      </c>
      <c r="B176" s="62" t="s">
        <v>391</v>
      </c>
      <c r="C176" s="65" t="s">
        <v>134</v>
      </c>
      <c r="D176" s="29" t="s">
        <v>29</v>
      </c>
      <c r="E176" s="8">
        <v>8</v>
      </c>
      <c r="F176" s="11">
        <v>5.01</v>
      </c>
      <c r="G176" s="33">
        <v>40.08</v>
      </c>
      <c r="H176" s="2">
        <f>_xlfn.XLOOKUP(B176,'Oferta económica'!A:A,'Oferta económica'!H:H)</f>
        <v>0</v>
      </c>
      <c r="I176" s="32">
        <f t="shared" si="3"/>
        <v>0</v>
      </c>
    </row>
    <row r="177" spans="1:9" x14ac:dyDescent="0.3">
      <c r="A177" s="8" t="s">
        <v>30</v>
      </c>
      <c r="B177" s="62" t="s">
        <v>392</v>
      </c>
      <c r="C177" s="65" t="s">
        <v>546</v>
      </c>
      <c r="D177" s="29" t="s">
        <v>29</v>
      </c>
      <c r="E177" s="8">
        <v>3</v>
      </c>
      <c r="F177" s="11">
        <v>12</v>
      </c>
      <c r="G177" s="33">
        <v>36</v>
      </c>
      <c r="H177" s="2">
        <f>_xlfn.XLOOKUP(B177,'Oferta económica'!A:A,'Oferta económica'!H:H)</f>
        <v>0</v>
      </c>
      <c r="I177" s="32">
        <f t="shared" si="3"/>
        <v>0</v>
      </c>
    </row>
    <row r="178" spans="1:9" x14ac:dyDescent="0.3">
      <c r="A178" s="8" t="s">
        <v>30</v>
      </c>
      <c r="B178" s="62" t="s">
        <v>393</v>
      </c>
      <c r="C178" s="65" t="s">
        <v>547</v>
      </c>
      <c r="D178" s="29" t="s">
        <v>29</v>
      </c>
      <c r="E178" s="8">
        <v>7</v>
      </c>
      <c r="F178" s="11">
        <v>10</v>
      </c>
      <c r="G178" s="33">
        <v>70</v>
      </c>
      <c r="H178" s="2">
        <f>_xlfn.XLOOKUP(B178,'Oferta económica'!A:A,'Oferta económica'!H:H)</f>
        <v>0</v>
      </c>
      <c r="I178" s="32">
        <f t="shared" si="3"/>
        <v>0</v>
      </c>
    </row>
    <row r="179" spans="1:9" x14ac:dyDescent="0.3">
      <c r="A179" s="8" t="s">
        <v>30</v>
      </c>
      <c r="B179" s="62" t="s">
        <v>394</v>
      </c>
      <c r="C179" s="65" t="s">
        <v>548</v>
      </c>
      <c r="D179" s="29" t="s">
        <v>29</v>
      </c>
      <c r="E179" s="8">
        <v>3</v>
      </c>
      <c r="F179" s="11">
        <v>16</v>
      </c>
      <c r="G179" s="33">
        <v>48</v>
      </c>
      <c r="H179" s="2">
        <f>_xlfn.XLOOKUP(B179,'Oferta económica'!A:A,'Oferta económica'!H:H)</f>
        <v>0</v>
      </c>
      <c r="I179" s="32">
        <f t="shared" si="3"/>
        <v>0</v>
      </c>
    </row>
    <row r="180" spans="1:9" x14ac:dyDescent="0.3">
      <c r="A180" s="8" t="s">
        <v>30</v>
      </c>
      <c r="B180" s="62" t="s">
        <v>395</v>
      </c>
      <c r="C180" s="65" t="s">
        <v>549</v>
      </c>
      <c r="D180" s="29" t="s">
        <v>29</v>
      </c>
      <c r="E180" s="8">
        <v>3</v>
      </c>
      <c r="F180" s="11">
        <v>6</v>
      </c>
      <c r="G180" s="33">
        <v>18</v>
      </c>
      <c r="H180" s="2">
        <f>_xlfn.XLOOKUP(B180,'Oferta económica'!A:A,'Oferta económica'!H:H)</f>
        <v>0</v>
      </c>
      <c r="I180" s="32">
        <f t="shared" si="3"/>
        <v>0</v>
      </c>
    </row>
    <row r="181" spans="1:9" x14ac:dyDescent="0.3">
      <c r="A181" s="8" t="s">
        <v>30</v>
      </c>
      <c r="B181" s="62" t="s">
        <v>396</v>
      </c>
      <c r="C181" s="65" t="s">
        <v>550</v>
      </c>
      <c r="D181" s="29" t="s">
        <v>29</v>
      </c>
      <c r="E181" s="8">
        <v>8</v>
      </c>
      <c r="F181" s="11">
        <v>8</v>
      </c>
      <c r="G181" s="33">
        <v>64</v>
      </c>
      <c r="H181" s="2">
        <f>_xlfn.XLOOKUP(B181,'Oferta económica'!A:A,'Oferta económica'!H:H)</f>
        <v>0</v>
      </c>
      <c r="I181" s="32">
        <f t="shared" si="3"/>
        <v>0</v>
      </c>
    </row>
    <row r="182" spans="1:9" x14ac:dyDescent="0.3">
      <c r="A182" s="8" t="s">
        <v>30</v>
      </c>
      <c r="B182" s="62" t="s">
        <v>397</v>
      </c>
      <c r="C182" s="65" t="s">
        <v>135</v>
      </c>
      <c r="D182" s="29" t="s">
        <v>29</v>
      </c>
      <c r="E182" s="8">
        <v>5</v>
      </c>
      <c r="F182" s="11">
        <v>6.69</v>
      </c>
      <c r="G182" s="33">
        <v>33.450000000000003</v>
      </c>
      <c r="H182" s="2">
        <f>_xlfn.XLOOKUP(B182,'Oferta económica'!A:A,'Oferta económica'!H:H)</f>
        <v>0</v>
      </c>
      <c r="I182" s="32">
        <f t="shared" si="3"/>
        <v>0</v>
      </c>
    </row>
    <row r="183" spans="1:9" x14ac:dyDescent="0.3">
      <c r="A183" s="8" t="s">
        <v>30</v>
      </c>
      <c r="B183" s="62" t="s">
        <v>398</v>
      </c>
      <c r="C183" s="65" t="s">
        <v>136</v>
      </c>
      <c r="D183" s="29" t="s">
        <v>29</v>
      </c>
      <c r="E183" s="8">
        <v>450</v>
      </c>
      <c r="F183" s="11">
        <v>0.47</v>
      </c>
      <c r="G183" s="33">
        <v>211.5</v>
      </c>
      <c r="H183" s="2">
        <f>_xlfn.XLOOKUP(B183,'Oferta económica'!A:A,'Oferta económica'!H:H)</f>
        <v>0</v>
      </c>
      <c r="I183" s="32">
        <f t="shared" si="3"/>
        <v>0</v>
      </c>
    </row>
    <row r="184" spans="1:9" x14ac:dyDescent="0.3">
      <c r="A184" s="8" t="s">
        <v>30</v>
      </c>
      <c r="B184" s="62" t="s">
        <v>399</v>
      </c>
      <c r="C184" s="65" t="s">
        <v>137</v>
      </c>
      <c r="D184" s="29" t="s">
        <v>29</v>
      </c>
      <c r="E184" s="8">
        <v>8</v>
      </c>
      <c r="F184" s="11">
        <v>1.1299999999999999</v>
      </c>
      <c r="G184" s="33">
        <v>9.0399999999999991</v>
      </c>
      <c r="H184" s="2">
        <f>_xlfn.XLOOKUP(B184,'Oferta económica'!A:A,'Oferta económica'!H:H)</f>
        <v>0</v>
      </c>
      <c r="I184" s="32">
        <f t="shared" si="3"/>
        <v>0</v>
      </c>
    </row>
    <row r="185" spans="1:9" x14ac:dyDescent="0.3">
      <c r="A185" s="8" t="s">
        <v>30</v>
      </c>
      <c r="B185" s="62" t="s">
        <v>400</v>
      </c>
      <c r="C185" s="65" t="s">
        <v>138</v>
      </c>
      <c r="D185" s="29" t="s">
        <v>29</v>
      </c>
      <c r="E185" s="8">
        <v>2</v>
      </c>
      <c r="F185" s="11">
        <v>7.03</v>
      </c>
      <c r="G185" s="33">
        <v>14.06</v>
      </c>
      <c r="H185" s="2">
        <f>_xlfn.XLOOKUP(B185,'Oferta económica'!A:A,'Oferta económica'!H:H)</f>
        <v>0</v>
      </c>
      <c r="I185" s="32">
        <f t="shared" si="3"/>
        <v>0</v>
      </c>
    </row>
    <row r="186" spans="1:9" x14ac:dyDescent="0.3">
      <c r="A186" s="8" t="s">
        <v>30</v>
      </c>
      <c r="B186" s="62" t="s">
        <v>401</v>
      </c>
      <c r="C186" s="65" t="s">
        <v>139</v>
      </c>
      <c r="D186" s="29" t="s">
        <v>29</v>
      </c>
      <c r="E186" s="8">
        <v>2</v>
      </c>
      <c r="F186" s="11">
        <v>7.03</v>
      </c>
      <c r="G186" s="33">
        <v>14.06</v>
      </c>
      <c r="H186" s="2">
        <f>_xlfn.XLOOKUP(B186,'Oferta económica'!A:A,'Oferta económica'!H:H)</f>
        <v>0</v>
      </c>
      <c r="I186" s="32">
        <f t="shared" si="3"/>
        <v>0</v>
      </c>
    </row>
    <row r="187" spans="1:9" x14ac:dyDescent="0.3">
      <c r="A187" s="8" t="s">
        <v>30</v>
      </c>
      <c r="B187" s="62" t="s">
        <v>402</v>
      </c>
      <c r="C187" s="65" t="s">
        <v>140</v>
      </c>
      <c r="D187" s="29" t="s">
        <v>29</v>
      </c>
      <c r="E187" s="8">
        <v>2</v>
      </c>
      <c r="F187" s="11">
        <v>4.7699999999999996</v>
      </c>
      <c r="G187" s="33">
        <v>9.5399999999999991</v>
      </c>
      <c r="H187" s="2">
        <f>_xlfn.XLOOKUP(B187,'Oferta económica'!A:A,'Oferta económica'!H:H)</f>
        <v>0</v>
      </c>
      <c r="I187" s="32">
        <f t="shared" si="3"/>
        <v>0</v>
      </c>
    </row>
    <row r="188" spans="1:9" x14ac:dyDescent="0.3">
      <c r="A188" s="8" t="s">
        <v>30</v>
      </c>
      <c r="B188" s="62" t="s">
        <v>403</v>
      </c>
      <c r="C188" s="65" t="s">
        <v>141</v>
      </c>
      <c r="D188" s="29" t="s">
        <v>29</v>
      </c>
      <c r="E188" s="8">
        <v>5</v>
      </c>
      <c r="F188" s="11">
        <v>17.18</v>
      </c>
      <c r="G188" s="33">
        <v>85.9</v>
      </c>
      <c r="H188" s="2">
        <f>_xlfn.XLOOKUP(B188,'Oferta económica'!A:A,'Oferta económica'!H:H)</f>
        <v>0</v>
      </c>
      <c r="I188" s="32">
        <f t="shared" si="3"/>
        <v>0</v>
      </c>
    </row>
    <row r="189" spans="1:9" x14ac:dyDescent="0.3">
      <c r="A189" s="8" t="s">
        <v>30</v>
      </c>
      <c r="B189" s="62" t="s">
        <v>404</v>
      </c>
      <c r="C189" s="65" t="s">
        <v>142</v>
      </c>
      <c r="D189" s="29" t="s">
        <v>29</v>
      </c>
      <c r="E189" s="8">
        <v>23</v>
      </c>
      <c r="F189" s="11">
        <v>9.17</v>
      </c>
      <c r="G189" s="33">
        <v>210.91</v>
      </c>
      <c r="H189" s="2">
        <f>_xlfn.XLOOKUP(B189,'Oferta económica'!A:A,'Oferta económica'!H:H)</f>
        <v>0</v>
      </c>
      <c r="I189" s="32">
        <f t="shared" si="3"/>
        <v>0</v>
      </c>
    </row>
    <row r="190" spans="1:9" x14ac:dyDescent="0.3">
      <c r="A190" s="8" t="s">
        <v>30</v>
      </c>
      <c r="B190" s="62" t="s">
        <v>405</v>
      </c>
      <c r="C190" s="65" t="s">
        <v>143</v>
      </c>
      <c r="D190" s="29" t="s">
        <v>29</v>
      </c>
      <c r="E190" s="8">
        <v>90</v>
      </c>
      <c r="F190" s="11">
        <v>4.87</v>
      </c>
      <c r="G190" s="33">
        <v>438.3</v>
      </c>
      <c r="H190" s="2">
        <f>_xlfn.XLOOKUP(B190,'Oferta económica'!A:A,'Oferta económica'!H:H)</f>
        <v>0</v>
      </c>
      <c r="I190" s="32">
        <f t="shared" si="3"/>
        <v>0</v>
      </c>
    </row>
    <row r="191" spans="1:9" x14ac:dyDescent="0.3">
      <c r="A191" s="8" t="s">
        <v>30</v>
      </c>
      <c r="B191" s="62" t="s">
        <v>406</v>
      </c>
      <c r="C191" s="65" t="s">
        <v>144</v>
      </c>
      <c r="D191" s="29" t="s">
        <v>29</v>
      </c>
      <c r="E191" s="8">
        <v>5</v>
      </c>
      <c r="F191" s="11">
        <v>12.55</v>
      </c>
      <c r="G191" s="33">
        <v>62.75</v>
      </c>
      <c r="H191" s="2">
        <f>_xlfn.XLOOKUP(B191,'Oferta económica'!A:A,'Oferta económica'!H:H)</f>
        <v>0</v>
      </c>
      <c r="I191" s="32">
        <f t="shared" si="3"/>
        <v>0</v>
      </c>
    </row>
    <row r="192" spans="1:9" x14ac:dyDescent="0.3">
      <c r="A192" s="8" t="s">
        <v>30</v>
      </c>
      <c r="B192" s="62" t="s">
        <v>407</v>
      </c>
      <c r="C192" s="65" t="s">
        <v>145</v>
      </c>
      <c r="D192" s="29" t="s">
        <v>29</v>
      </c>
      <c r="E192" s="8">
        <v>5</v>
      </c>
      <c r="F192" s="11">
        <v>12.55</v>
      </c>
      <c r="G192" s="33">
        <v>62.75</v>
      </c>
      <c r="H192" s="2">
        <f>_xlfn.XLOOKUP(B192,'Oferta económica'!A:A,'Oferta económica'!H:H)</f>
        <v>0</v>
      </c>
      <c r="I192" s="32">
        <f t="shared" si="3"/>
        <v>0</v>
      </c>
    </row>
    <row r="193" spans="1:9" x14ac:dyDescent="0.3">
      <c r="A193" s="8" t="s">
        <v>30</v>
      </c>
      <c r="B193" s="62" t="s">
        <v>408</v>
      </c>
      <c r="C193" s="65" t="s">
        <v>146</v>
      </c>
      <c r="D193" s="29" t="s">
        <v>29</v>
      </c>
      <c r="E193" s="8">
        <v>5</v>
      </c>
      <c r="F193" s="11">
        <v>12.55</v>
      </c>
      <c r="G193" s="33">
        <v>62.75</v>
      </c>
      <c r="H193" s="2">
        <f>_xlfn.XLOOKUP(B193,'Oferta económica'!A:A,'Oferta económica'!H:H)</f>
        <v>0</v>
      </c>
      <c r="I193" s="32">
        <f t="shared" si="3"/>
        <v>0</v>
      </c>
    </row>
    <row r="194" spans="1:9" x14ac:dyDescent="0.3">
      <c r="A194" s="8" t="s">
        <v>30</v>
      </c>
      <c r="B194" s="62" t="s">
        <v>409</v>
      </c>
      <c r="C194" s="65" t="s">
        <v>147</v>
      </c>
      <c r="D194" s="29" t="s">
        <v>29</v>
      </c>
      <c r="E194" s="8">
        <v>8</v>
      </c>
      <c r="F194" s="11">
        <v>12.55</v>
      </c>
      <c r="G194" s="33">
        <v>100.4</v>
      </c>
      <c r="H194" s="2">
        <f>_xlfn.XLOOKUP(B194,'Oferta económica'!A:A,'Oferta económica'!H:H)</f>
        <v>0</v>
      </c>
      <c r="I194" s="32">
        <f t="shared" si="3"/>
        <v>0</v>
      </c>
    </row>
    <row r="195" spans="1:9" x14ac:dyDescent="0.3">
      <c r="A195" s="8" t="s">
        <v>30</v>
      </c>
      <c r="B195" s="62" t="s">
        <v>410</v>
      </c>
      <c r="C195" s="65" t="s">
        <v>148</v>
      </c>
      <c r="D195" s="29" t="s">
        <v>29</v>
      </c>
      <c r="E195" s="8">
        <v>5</v>
      </c>
      <c r="F195" s="11">
        <v>12.55</v>
      </c>
      <c r="G195" s="33">
        <v>62.75</v>
      </c>
      <c r="H195" s="2">
        <f>_xlfn.XLOOKUP(B195,'Oferta económica'!A:A,'Oferta económica'!H:H)</f>
        <v>0</v>
      </c>
      <c r="I195" s="32">
        <f t="shared" si="3"/>
        <v>0</v>
      </c>
    </row>
    <row r="196" spans="1:9" x14ac:dyDescent="0.3">
      <c r="A196" s="8" t="s">
        <v>30</v>
      </c>
      <c r="B196" s="62" t="s">
        <v>411</v>
      </c>
      <c r="C196" s="65" t="s">
        <v>149</v>
      </c>
      <c r="D196" s="29" t="s">
        <v>29</v>
      </c>
      <c r="E196" s="8">
        <v>5</v>
      </c>
      <c r="F196" s="11">
        <v>12.55</v>
      </c>
      <c r="G196" s="33">
        <v>62.75</v>
      </c>
      <c r="H196" s="2">
        <f>_xlfn.XLOOKUP(B196,'Oferta económica'!A:A,'Oferta económica'!H:H)</f>
        <v>0</v>
      </c>
      <c r="I196" s="32">
        <f t="shared" si="3"/>
        <v>0</v>
      </c>
    </row>
    <row r="197" spans="1:9" x14ac:dyDescent="0.3">
      <c r="A197" s="8" t="s">
        <v>30</v>
      </c>
      <c r="B197" s="62" t="s">
        <v>412</v>
      </c>
      <c r="C197" s="65" t="s">
        <v>150</v>
      </c>
      <c r="D197" s="29" t="s">
        <v>29</v>
      </c>
      <c r="E197" s="8">
        <v>5</v>
      </c>
      <c r="F197" s="11">
        <v>5.74</v>
      </c>
      <c r="G197" s="33">
        <v>28.7</v>
      </c>
      <c r="H197" s="2">
        <f>_xlfn.XLOOKUP(B197,'Oferta económica'!A:A,'Oferta económica'!H:H)</f>
        <v>0</v>
      </c>
      <c r="I197" s="32">
        <f t="shared" si="3"/>
        <v>0</v>
      </c>
    </row>
    <row r="198" spans="1:9" x14ac:dyDescent="0.3">
      <c r="A198" s="8" t="s">
        <v>30</v>
      </c>
      <c r="B198" s="62" t="s">
        <v>413</v>
      </c>
      <c r="C198" s="65" t="s">
        <v>151</v>
      </c>
      <c r="D198" s="29" t="s">
        <v>29</v>
      </c>
      <c r="E198" s="8">
        <v>11</v>
      </c>
      <c r="F198" s="11">
        <v>5.74</v>
      </c>
      <c r="G198" s="33">
        <v>63.14</v>
      </c>
      <c r="H198" s="2">
        <f>_xlfn.XLOOKUP(B198,'Oferta económica'!A:A,'Oferta económica'!H:H)</f>
        <v>0</v>
      </c>
      <c r="I198" s="32">
        <f t="shared" si="3"/>
        <v>0</v>
      </c>
    </row>
    <row r="199" spans="1:9" x14ac:dyDescent="0.3">
      <c r="A199" s="8" t="s">
        <v>30</v>
      </c>
      <c r="B199" s="62" t="s">
        <v>414</v>
      </c>
      <c r="C199" s="65" t="s">
        <v>152</v>
      </c>
      <c r="D199" s="29" t="s">
        <v>29</v>
      </c>
      <c r="E199" s="8">
        <v>5</v>
      </c>
      <c r="F199" s="11">
        <v>5.74</v>
      </c>
      <c r="G199" s="33">
        <v>28.7</v>
      </c>
      <c r="H199" s="2">
        <f>_xlfn.XLOOKUP(B199,'Oferta económica'!A:A,'Oferta económica'!H:H)</f>
        <v>0</v>
      </c>
      <c r="I199" s="32">
        <f t="shared" si="3"/>
        <v>0</v>
      </c>
    </row>
    <row r="200" spans="1:9" x14ac:dyDescent="0.3">
      <c r="A200" s="8" t="s">
        <v>30</v>
      </c>
      <c r="B200" s="62" t="s">
        <v>415</v>
      </c>
      <c r="C200" s="65" t="s">
        <v>153</v>
      </c>
      <c r="D200" s="29" t="s">
        <v>29</v>
      </c>
      <c r="E200" s="8">
        <v>5</v>
      </c>
      <c r="F200" s="11">
        <v>5.74</v>
      </c>
      <c r="G200" s="33">
        <v>28.7</v>
      </c>
      <c r="H200" s="2">
        <f>_xlfn.XLOOKUP(B200,'Oferta económica'!A:A,'Oferta económica'!H:H)</f>
        <v>0</v>
      </c>
      <c r="I200" s="32">
        <f t="shared" si="3"/>
        <v>0</v>
      </c>
    </row>
    <row r="201" spans="1:9" x14ac:dyDescent="0.3">
      <c r="A201" s="8" t="s">
        <v>30</v>
      </c>
      <c r="B201" s="62" t="s">
        <v>416</v>
      </c>
      <c r="C201" s="65" t="s">
        <v>154</v>
      </c>
      <c r="D201" s="29" t="s">
        <v>29</v>
      </c>
      <c r="E201" s="8">
        <v>5</v>
      </c>
      <c r="F201" s="11">
        <v>5.74</v>
      </c>
      <c r="G201" s="33">
        <v>28.7</v>
      </c>
      <c r="H201" s="2">
        <f>_xlfn.XLOOKUP(B201,'Oferta económica'!A:A,'Oferta económica'!H:H)</f>
        <v>0</v>
      </c>
      <c r="I201" s="32">
        <f t="shared" si="3"/>
        <v>0</v>
      </c>
    </row>
    <row r="202" spans="1:9" x14ac:dyDescent="0.3">
      <c r="A202" s="8" t="s">
        <v>30</v>
      </c>
      <c r="B202" s="62" t="s">
        <v>417</v>
      </c>
      <c r="C202" s="65" t="s">
        <v>155</v>
      </c>
      <c r="D202" s="29" t="s">
        <v>29</v>
      </c>
      <c r="E202" s="8">
        <v>5</v>
      </c>
      <c r="F202" s="11">
        <v>5.74</v>
      </c>
      <c r="G202" s="33">
        <v>28.7</v>
      </c>
      <c r="H202" s="2">
        <f>_xlfn.XLOOKUP(B202,'Oferta económica'!A:A,'Oferta económica'!H:H)</f>
        <v>0</v>
      </c>
      <c r="I202" s="32">
        <f t="shared" si="3"/>
        <v>0</v>
      </c>
    </row>
    <row r="203" spans="1:9" x14ac:dyDescent="0.3">
      <c r="A203" s="8" t="s">
        <v>30</v>
      </c>
      <c r="B203" s="62" t="s">
        <v>418</v>
      </c>
      <c r="C203" s="65" t="s">
        <v>156</v>
      </c>
      <c r="D203" s="29" t="s">
        <v>29</v>
      </c>
      <c r="E203" s="8">
        <v>45</v>
      </c>
      <c r="F203" s="11">
        <v>10.94</v>
      </c>
      <c r="G203" s="33">
        <v>492.3</v>
      </c>
      <c r="H203" s="2">
        <f>_xlfn.XLOOKUP(B203,'Oferta económica'!A:A,'Oferta económica'!H:H)</f>
        <v>0</v>
      </c>
      <c r="I203" s="32">
        <f t="shared" si="3"/>
        <v>0</v>
      </c>
    </row>
    <row r="204" spans="1:9" x14ac:dyDescent="0.3">
      <c r="A204" s="8" t="s">
        <v>30</v>
      </c>
      <c r="B204" s="62" t="s">
        <v>419</v>
      </c>
      <c r="C204" s="65" t="s">
        <v>157</v>
      </c>
      <c r="D204" s="29" t="s">
        <v>29</v>
      </c>
      <c r="E204" s="8">
        <v>2</v>
      </c>
      <c r="F204" s="11">
        <v>10.74</v>
      </c>
      <c r="G204" s="33">
        <v>21.48</v>
      </c>
      <c r="H204" s="2">
        <f>_xlfn.XLOOKUP(B204,'Oferta económica'!A:A,'Oferta económica'!H:H)</f>
        <v>0</v>
      </c>
      <c r="I204" s="32">
        <f t="shared" si="3"/>
        <v>0</v>
      </c>
    </row>
    <row r="205" spans="1:9" x14ac:dyDescent="0.3">
      <c r="A205" s="8" t="s">
        <v>30</v>
      </c>
      <c r="B205" s="62" t="s">
        <v>420</v>
      </c>
      <c r="C205" s="65" t="s">
        <v>158</v>
      </c>
      <c r="D205" s="29" t="s">
        <v>29</v>
      </c>
      <c r="E205" s="8">
        <v>2</v>
      </c>
      <c r="F205" s="11">
        <v>10.74</v>
      </c>
      <c r="G205" s="33">
        <v>21.48</v>
      </c>
      <c r="H205" s="2">
        <f>_xlfn.XLOOKUP(B205,'Oferta económica'!A:A,'Oferta económica'!H:H)</f>
        <v>0</v>
      </c>
      <c r="I205" s="32">
        <f t="shared" ref="I205:I268" si="4">ROUND(E205*H205,2)</f>
        <v>0</v>
      </c>
    </row>
    <row r="206" spans="1:9" x14ac:dyDescent="0.3">
      <c r="A206" s="8" t="s">
        <v>30</v>
      </c>
      <c r="B206" s="62" t="s">
        <v>421</v>
      </c>
      <c r="C206" s="65" t="s">
        <v>159</v>
      </c>
      <c r="D206" s="29" t="s">
        <v>29</v>
      </c>
      <c r="E206" s="8">
        <v>2</v>
      </c>
      <c r="F206" s="11">
        <v>10.74</v>
      </c>
      <c r="G206" s="33">
        <v>21.48</v>
      </c>
      <c r="H206" s="2">
        <f>_xlfn.XLOOKUP(B206,'Oferta económica'!A:A,'Oferta económica'!H:H)</f>
        <v>0</v>
      </c>
      <c r="I206" s="32">
        <f t="shared" si="4"/>
        <v>0</v>
      </c>
    </row>
    <row r="207" spans="1:9" x14ac:dyDescent="0.3">
      <c r="A207" s="8" t="s">
        <v>30</v>
      </c>
      <c r="B207" s="62" t="s">
        <v>422</v>
      </c>
      <c r="C207" s="65" t="s">
        <v>160</v>
      </c>
      <c r="D207" s="29" t="s">
        <v>29</v>
      </c>
      <c r="E207" s="8">
        <v>2</v>
      </c>
      <c r="F207" s="11">
        <v>10.74</v>
      </c>
      <c r="G207" s="33">
        <v>21.48</v>
      </c>
      <c r="H207" s="2">
        <f>_xlfn.XLOOKUP(B207,'Oferta económica'!A:A,'Oferta económica'!H:H)</f>
        <v>0</v>
      </c>
      <c r="I207" s="32">
        <f t="shared" si="4"/>
        <v>0</v>
      </c>
    </row>
    <row r="208" spans="1:9" x14ac:dyDescent="0.3">
      <c r="A208" s="8" t="s">
        <v>30</v>
      </c>
      <c r="B208" s="62" t="s">
        <v>423</v>
      </c>
      <c r="C208" s="65" t="s">
        <v>161</v>
      </c>
      <c r="D208" s="29" t="s">
        <v>29</v>
      </c>
      <c r="E208" s="8">
        <v>6</v>
      </c>
      <c r="F208" s="11">
        <v>21.46</v>
      </c>
      <c r="G208" s="33">
        <v>128.76</v>
      </c>
      <c r="H208" s="2">
        <f>_xlfn.XLOOKUP(B208,'Oferta económica'!A:A,'Oferta económica'!H:H)</f>
        <v>0</v>
      </c>
      <c r="I208" s="32">
        <f t="shared" si="4"/>
        <v>0</v>
      </c>
    </row>
    <row r="209" spans="1:9" x14ac:dyDescent="0.3">
      <c r="A209" s="8" t="s">
        <v>30</v>
      </c>
      <c r="B209" s="62" t="s">
        <v>424</v>
      </c>
      <c r="C209" s="65" t="s">
        <v>162</v>
      </c>
      <c r="D209" s="29" t="s">
        <v>29</v>
      </c>
      <c r="E209" s="8">
        <v>5</v>
      </c>
      <c r="F209" s="11">
        <v>17.18</v>
      </c>
      <c r="G209" s="33">
        <v>85.9</v>
      </c>
      <c r="H209" s="2">
        <f>_xlfn.XLOOKUP(B209,'Oferta económica'!A:A,'Oferta económica'!H:H)</f>
        <v>0</v>
      </c>
      <c r="I209" s="32">
        <f t="shared" si="4"/>
        <v>0</v>
      </c>
    </row>
    <row r="210" spans="1:9" x14ac:dyDescent="0.3">
      <c r="A210" s="8" t="s">
        <v>30</v>
      </c>
      <c r="B210" s="62" t="s">
        <v>425</v>
      </c>
      <c r="C210" s="65" t="s">
        <v>163</v>
      </c>
      <c r="D210" s="29" t="s">
        <v>29</v>
      </c>
      <c r="E210" s="8">
        <v>240</v>
      </c>
      <c r="F210" s="11">
        <v>0.33</v>
      </c>
      <c r="G210" s="33">
        <v>79.2</v>
      </c>
      <c r="H210" s="2">
        <f>_xlfn.XLOOKUP(B210,'Oferta económica'!A:A,'Oferta económica'!H:H)</f>
        <v>0</v>
      </c>
      <c r="I210" s="32">
        <f t="shared" si="4"/>
        <v>0</v>
      </c>
    </row>
    <row r="211" spans="1:9" x14ac:dyDescent="0.3">
      <c r="A211" s="8" t="s">
        <v>30</v>
      </c>
      <c r="B211" s="62" t="s">
        <v>426</v>
      </c>
      <c r="C211" s="65" t="s">
        <v>164</v>
      </c>
      <c r="D211" s="29" t="s">
        <v>29</v>
      </c>
      <c r="E211" s="8">
        <v>45</v>
      </c>
      <c r="F211" s="11">
        <v>0.6</v>
      </c>
      <c r="G211" s="33">
        <v>27</v>
      </c>
      <c r="H211" s="2">
        <f>_xlfn.XLOOKUP(B211,'Oferta económica'!A:A,'Oferta económica'!H:H)</f>
        <v>0</v>
      </c>
      <c r="I211" s="32">
        <f t="shared" si="4"/>
        <v>0</v>
      </c>
    </row>
    <row r="212" spans="1:9" x14ac:dyDescent="0.3">
      <c r="A212" s="8" t="s">
        <v>30</v>
      </c>
      <c r="B212" s="62" t="s">
        <v>427</v>
      </c>
      <c r="C212" s="65" t="s">
        <v>511</v>
      </c>
      <c r="D212" s="29" t="s">
        <v>29</v>
      </c>
      <c r="E212" s="8">
        <v>30</v>
      </c>
      <c r="F212" s="11">
        <v>16.68</v>
      </c>
      <c r="G212" s="33">
        <v>500.4</v>
      </c>
      <c r="H212" s="2">
        <f>_xlfn.XLOOKUP(B212,'Oferta económica'!A:A,'Oferta económica'!H:H)</f>
        <v>0</v>
      </c>
      <c r="I212" s="32">
        <f t="shared" si="4"/>
        <v>0</v>
      </c>
    </row>
    <row r="213" spans="1:9" x14ac:dyDescent="0.3">
      <c r="A213" s="8" t="s">
        <v>30</v>
      </c>
      <c r="B213" s="62" t="s">
        <v>428</v>
      </c>
      <c r="C213" s="65" t="s">
        <v>165</v>
      </c>
      <c r="D213" s="29" t="s">
        <v>29</v>
      </c>
      <c r="E213" s="8">
        <v>3</v>
      </c>
      <c r="F213" s="11">
        <v>13.52</v>
      </c>
      <c r="G213" s="33">
        <v>40.56</v>
      </c>
      <c r="H213" s="2">
        <f>_xlfn.XLOOKUP(B213,'Oferta económica'!A:A,'Oferta económica'!H:H)</f>
        <v>0</v>
      </c>
      <c r="I213" s="32">
        <f t="shared" si="4"/>
        <v>0</v>
      </c>
    </row>
    <row r="214" spans="1:9" x14ac:dyDescent="0.3">
      <c r="A214" s="8" t="s">
        <v>30</v>
      </c>
      <c r="B214" s="62" t="s">
        <v>429</v>
      </c>
      <c r="C214" s="65" t="s">
        <v>166</v>
      </c>
      <c r="D214" s="29" t="s">
        <v>29</v>
      </c>
      <c r="E214" s="8">
        <v>8</v>
      </c>
      <c r="F214" s="11">
        <v>8.4499999999999993</v>
      </c>
      <c r="G214" s="33">
        <v>67.599999999999994</v>
      </c>
      <c r="H214" s="2">
        <f>_xlfn.XLOOKUP(B214,'Oferta económica'!A:A,'Oferta económica'!H:H)</f>
        <v>0</v>
      </c>
      <c r="I214" s="32">
        <f t="shared" si="4"/>
        <v>0</v>
      </c>
    </row>
    <row r="215" spans="1:9" x14ac:dyDescent="0.3">
      <c r="A215" s="8" t="s">
        <v>30</v>
      </c>
      <c r="B215" s="62" t="s">
        <v>430</v>
      </c>
      <c r="C215" s="65" t="s">
        <v>167</v>
      </c>
      <c r="D215" s="29" t="s">
        <v>29</v>
      </c>
      <c r="E215" s="8">
        <v>8</v>
      </c>
      <c r="F215" s="11">
        <v>8.4499999999999993</v>
      </c>
      <c r="G215" s="33">
        <v>67.599999999999994</v>
      </c>
      <c r="H215" s="2">
        <f>_xlfn.XLOOKUP(B215,'Oferta económica'!A:A,'Oferta económica'!H:H)</f>
        <v>0</v>
      </c>
      <c r="I215" s="32">
        <f t="shared" si="4"/>
        <v>0</v>
      </c>
    </row>
    <row r="216" spans="1:9" x14ac:dyDescent="0.3">
      <c r="A216" s="8" t="s">
        <v>30</v>
      </c>
      <c r="B216" s="62" t="s">
        <v>431</v>
      </c>
      <c r="C216" s="65" t="s">
        <v>168</v>
      </c>
      <c r="D216" s="29" t="s">
        <v>29</v>
      </c>
      <c r="E216" s="8">
        <v>5</v>
      </c>
      <c r="F216" s="11">
        <v>4.97</v>
      </c>
      <c r="G216" s="33">
        <v>24.85</v>
      </c>
      <c r="H216" s="2">
        <f>_xlfn.XLOOKUP(B216,'Oferta económica'!A:A,'Oferta económica'!H:H)</f>
        <v>0</v>
      </c>
      <c r="I216" s="32">
        <f t="shared" si="4"/>
        <v>0</v>
      </c>
    </row>
    <row r="217" spans="1:9" x14ac:dyDescent="0.3">
      <c r="A217" s="8" t="s">
        <v>30</v>
      </c>
      <c r="B217" s="62" t="s">
        <v>432</v>
      </c>
      <c r="C217" s="65" t="s">
        <v>169</v>
      </c>
      <c r="D217" s="29" t="s">
        <v>29</v>
      </c>
      <c r="E217" s="8">
        <v>5</v>
      </c>
      <c r="F217" s="11">
        <v>2.02</v>
      </c>
      <c r="G217" s="33">
        <v>10.1</v>
      </c>
      <c r="H217" s="2">
        <f>_xlfn.XLOOKUP(B217,'Oferta económica'!A:A,'Oferta económica'!H:H)</f>
        <v>0</v>
      </c>
      <c r="I217" s="32">
        <f t="shared" si="4"/>
        <v>0</v>
      </c>
    </row>
    <row r="218" spans="1:9" x14ac:dyDescent="0.3">
      <c r="A218" s="8" t="s">
        <v>30</v>
      </c>
      <c r="B218" s="62" t="s">
        <v>433</v>
      </c>
      <c r="C218" s="65" t="s">
        <v>170</v>
      </c>
      <c r="D218" s="29" t="s">
        <v>29</v>
      </c>
      <c r="E218" s="8">
        <v>23</v>
      </c>
      <c r="F218" s="11">
        <v>3.81</v>
      </c>
      <c r="G218" s="33">
        <v>87.63</v>
      </c>
      <c r="H218" s="2">
        <f>_xlfn.XLOOKUP(B218,'Oferta económica'!A:A,'Oferta económica'!H:H)</f>
        <v>0</v>
      </c>
      <c r="I218" s="32">
        <f t="shared" si="4"/>
        <v>0</v>
      </c>
    </row>
    <row r="219" spans="1:9" x14ac:dyDescent="0.3">
      <c r="A219" s="8" t="s">
        <v>30</v>
      </c>
      <c r="B219" s="62" t="s">
        <v>434</v>
      </c>
      <c r="C219" s="65" t="s">
        <v>171</v>
      </c>
      <c r="D219" s="29" t="s">
        <v>29</v>
      </c>
      <c r="E219" s="8">
        <v>15</v>
      </c>
      <c r="F219" s="11">
        <v>3.81</v>
      </c>
      <c r="G219" s="33">
        <v>57.15</v>
      </c>
      <c r="H219" s="2">
        <f>_xlfn.XLOOKUP(B219,'Oferta económica'!A:A,'Oferta económica'!H:H)</f>
        <v>0</v>
      </c>
      <c r="I219" s="32">
        <f t="shared" si="4"/>
        <v>0</v>
      </c>
    </row>
    <row r="220" spans="1:9" x14ac:dyDescent="0.3">
      <c r="A220" s="8" t="s">
        <v>30</v>
      </c>
      <c r="B220" s="62" t="s">
        <v>435</v>
      </c>
      <c r="C220" s="65" t="s">
        <v>172</v>
      </c>
      <c r="D220" s="29" t="s">
        <v>29</v>
      </c>
      <c r="E220" s="8">
        <v>23</v>
      </c>
      <c r="F220" s="11">
        <v>3.81</v>
      </c>
      <c r="G220" s="33">
        <v>87.63</v>
      </c>
      <c r="H220" s="2">
        <f>_xlfn.XLOOKUP(B220,'Oferta económica'!A:A,'Oferta económica'!H:H)</f>
        <v>0</v>
      </c>
      <c r="I220" s="32">
        <f t="shared" si="4"/>
        <v>0</v>
      </c>
    </row>
    <row r="221" spans="1:9" x14ac:dyDescent="0.3">
      <c r="A221" s="8" t="s">
        <v>30</v>
      </c>
      <c r="B221" s="62" t="s">
        <v>436</v>
      </c>
      <c r="C221" s="65" t="s">
        <v>173</v>
      </c>
      <c r="D221" s="29" t="s">
        <v>29</v>
      </c>
      <c r="E221" s="8">
        <v>8</v>
      </c>
      <c r="F221" s="11">
        <v>20.43</v>
      </c>
      <c r="G221" s="33">
        <v>163.44</v>
      </c>
      <c r="H221" s="2">
        <f>_xlfn.XLOOKUP(B221,'Oferta económica'!A:A,'Oferta económica'!H:H)</f>
        <v>0</v>
      </c>
      <c r="I221" s="32">
        <f t="shared" si="4"/>
        <v>0</v>
      </c>
    </row>
    <row r="222" spans="1:9" x14ac:dyDescent="0.3">
      <c r="A222" s="8" t="s">
        <v>30</v>
      </c>
      <c r="B222" s="62" t="s">
        <v>437</v>
      </c>
      <c r="C222" s="65" t="s">
        <v>174</v>
      </c>
      <c r="D222" s="29" t="s">
        <v>29</v>
      </c>
      <c r="E222" s="8">
        <v>38</v>
      </c>
      <c r="F222" s="11">
        <v>17.66</v>
      </c>
      <c r="G222" s="33">
        <v>671.08</v>
      </c>
      <c r="H222" s="2">
        <f>_xlfn.XLOOKUP(B222,'Oferta económica'!A:A,'Oferta económica'!H:H)</f>
        <v>0</v>
      </c>
      <c r="I222" s="32">
        <f t="shared" si="4"/>
        <v>0</v>
      </c>
    </row>
    <row r="223" spans="1:9" x14ac:dyDescent="0.3">
      <c r="A223" s="8" t="s">
        <v>30</v>
      </c>
      <c r="B223" s="62" t="s">
        <v>438</v>
      </c>
      <c r="C223" s="65" t="s">
        <v>551</v>
      </c>
      <c r="D223" s="29" t="s">
        <v>29</v>
      </c>
      <c r="E223" s="8">
        <v>6000</v>
      </c>
      <c r="F223" s="11">
        <v>0.66</v>
      </c>
      <c r="G223" s="33">
        <v>3960</v>
      </c>
      <c r="H223" s="2">
        <f>_xlfn.XLOOKUP(B223,'Oferta económica'!A:A,'Oferta económica'!H:H)</f>
        <v>0</v>
      </c>
      <c r="I223" s="32">
        <f t="shared" si="4"/>
        <v>0</v>
      </c>
    </row>
    <row r="224" spans="1:9" x14ac:dyDescent="0.3">
      <c r="A224" s="8" t="s">
        <v>30</v>
      </c>
      <c r="B224" s="62" t="s">
        <v>439</v>
      </c>
      <c r="C224" s="65" t="s">
        <v>175</v>
      </c>
      <c r="D224" s="29" t="s">
        <v>29</v>
      </c>
      <c r="E224" s="8">
        <v>750</v>
      </c>
      <c r="F224" s="11">
        <v>0.96</v>
      </c>
      <c r="G224" s="33">
        <v>720</v>
      </c>
      <c r="H224" s="2">
        <f>_xlfn.XLOOKUP(B224,'Oferta económica'!A:A,'Oferta económica'!H:H)</f>
        <v>0</v>
      </c>
      <c r="I224" s="32">
        <f t="shared" si="4"/>
        <v>0</v>
      </c>
    </row>
    <row r="225" spans="1:9" x14ac:dyDescent="0.3">
      <c r="A225" s="8" t="s">
        <v>30</v>
      </c>
      <c r="B225" s="62" t="s">
        <v>440</v>
      </c>
      <c r="C225" s="65" t="s">
        <v>176</v>
      </c>
      <c r="D225" s="29" t="s">
        <v>29</v>
      </c>
      <c r="E225" s="8">
        <v>75</v>
      </c>
      <c r="F225" s="11">
        <v>4.55</v>
      </c>
      <c r="G225" s="33">
        <v>341.25</v>
      </c>
      <c r="H225" s="2">
        <f>_xlfn.XLOOKUP(B225,'Oferta económica'!A:A,'Oferta económica'!H:H)</f>
        <v>0</v>
      </c>
      <c r="I225" s="32">
        <f t="shared" si="4"/>
        <v>0</v>
      </c>
    </row>
    <row r="226" spans="1:9" x14ac:dyDescent="0.3">
      <c r="A226" s="8" t="s">
        <v>30</v>
      </c>
      <c r="B226" s="62" t="s">
        <v>441</v>
      </c>
      <c r="C226" s="65" t="s">
        <v>177</v>
      </c>
      <c r="D226" s="29" t="s">
        <v>29</v>
      </c>
      <c r="E226" s="8">
        <v>2</v>
      </c>
      <c r="F226" s="11">
        <v>168.32</v>
      </c>
      <c r="G226" s="33">
        <v>336.64</v>
      </c>
      <c r="H226" s="2">
        <f>_xlfn.XLOOKUP(B226,'Oferta económica'!A:A,'Oferta económica'!H:H)</f>
        <v>0</v>
      </c>
      <c r="I226" s="32">
        <f t="shared" si="4"/>
        <v>0</v>
      </c>
    </row>
    <row r="227" spans="1:9" x14ac:dyDescent="0.3">
      <c r="A227" s="8" t="s">
        <v>30</v>
      </c>
      <c r="B227" s="62" t="s">
        <v>442</v>
      </c>
      <c r="C227" s="65" t="s">
        <v>178</v>
      </c>
      <c r="D227" s="29" t="s">
        <v>29</v>
      </c>
      <c r="E227" s="8">
        <v>300</v>
      </c>
      <c r="F227" s="11">
        <v>0.75</v>
      </c>
      <c r="G227" s="33">
        <v>225</v>
      </c>
      <c r="H227" s="2">
        <f>_xlfn.XLOOKUP(B227,'Oferta económica'!A:A,'Oferta económica'!H:H)</f>
        <v>0</v>
      </c>
      <c r="I227" s="32">
        <f t="shared" si="4"/>
        <v>0</v>
      </c>
    </row>
    <row r="228" spans="1:9" x14ac:dyDescent="0.3">
      <c r="A228" s="8" t="s">
        <v>30</v>
      </c>
      <c r="B228" s="62" t="s">
        <v>443</v>
      </c>
      <c r="C228" s="65" t="s">
        <v>552</v>
      </c>
      <c r="D228" s="29" t="s">
        <v>29</v>
      </c>
      <c r="E228" s="8">
        <v>500</v>
      </c>
      <c r="F228" s="11">
        <v>6.6</v>
      </c>
      <c r="G228" s="33">
        <v>3300</v>
      </c>
      <c r="H228" s="2">
        <f>_xlfn.XLOOKUP(B228,'Oferta económica'!A:A,'Oferta económica'!H:H)</f>
        <v>0</v>
      </c>
      <c r="I228" s="32">
        <f t="shared" si="4"/>
        <v>0</v>
      </c>
    </row>
    <row r="229" spans="1:9" x14ac:dyDescent="0.3">
      <c r="A229" s="8" t="s">
        <v>30</v>
      </c>
      <c r="B229" s="62" t="s">
        <v>444</v>
      </c>
      <c r="C229" s="65" t="s">
        <v>179</v>
      </c>
      <c r="D229" s="29" t="s">
        <v>29</v>
      </c>
      <c r="E229" s="8">
        <v>375</v>
      </c>
      <c r="F229" s="11">
        <v>0.4</v>
      </c>
      <c r="G229" s="33">
        <v>150</v>
      </c>
      <c r="H229" s="2">
        <f>_xlfn.XLOOKUP(B229,'Oferta económica'!A:A,'Oferta económica'!H:H)</f>
        <v>0</v>
      </c>
      <c r="I229" s="32">
        <f t="shared" si="4"/>
        <v>0</v>
      </c>
    </row>
    <row r="230" spans="1:9" x14ac:dyDescent="0.3">
      <c r="A230" s="8" t="s">
        <v>30</v>
      </c>
      <c r="B230" s="62" t="s">
        <v>445</v>
      </c>
      <c r="C230" s="65" t="s">
        <v>553</v>
      </c>
      <c r="D230" s="29" t="s">
        <v>29</v>
      </c>
      <c r="E230" s="8">
        <v>10</v>
      </c>
      <c r="F230" s="11">
        <v>35</v>
      </c>
      <c r="G230" s="33">
        <v>350</v>
      </c>
      <c r="H230" s="2">
        <f>_xlfn.XLOOKUP(B230,'Oferta económica'!A:A,'Oferta económica'!H:H)</f>
        <v>0</v>
      </c>
      <c r="I230" s="32">
        <f t="shared" si="4"/>
        <v>0</v>
      </c>
    </row>
    <row r="231" spans="1:9" x14ac:dyDescent="0.3">
      <c r="A231" s="8" t="s">
        <v>30</v>
      </c>
      <c r="B231" s="62" t="s">
        <v>446</v>
      </c>
      <c r="C231" s="65" t="s">
        <v>554</v>
      </c>
      <c r="D231" s="29" t="s">
        <v>29</v>
      </c>
      <c r="E231" s="8">
        <v>30</v>
      </c>
      <c r="F231" s="11">
        <v>40</v>
      </c>
      <c r="G231" s="33">
        <v>1200</v>
      </c>
      <c r="H231" s="2">
        <f>_xlfn.XLOOKUP(B231,'Oferta económica'!A:A,'Oferta económica'!H:H)</f>
        <v>0</v>
      </c>
      <c r="I231" s="32">
        <f t="shared" si="4"/>
        <v>0</v>
      </c>
    </row>
    <row r="232" spans="1:9" x14ac:dyDescent="0.3">
      <c r="A232" s="8" t="s">
        <v>30</v>
      </c>
      <c r="B232" s="62" t="s">
        <v>447</v>
      </c>
      <c r="C232" s="65" t="s">
        <v>555</v>
      </c>
      <c r="D232" s="29" t="s">
        <v>29</v>
      </c>
      <c r="E232" s="8">
        <v>7</v>
      </c>
      <c r="F232" s="11">
        <v>28.5</v>
      </c>
      <c r="G232" s="33">
        <v>199.5</v>
      </c>
      <c r="H232" s="2">
        <f>_xlfn.XLOOKUP(B232,'Oferta económica'!A:A,'Oferta económica'!H:H)</f>
        <v>0</v>
      </c>
      <c r="I232" s="32">
        <f t="shared" si="4"/>
        <v>0</v>
      </c>
    </row>
    <row r="233" spans="1:9" x14ac:dyDescent="0.3">
      <c r="A233" s="8" t="s">
        <v>30</v>
      </c>
      <c r="B233" s="62" t="s">
        <v>448</v>
      </c>
      <c r="C233" s="65" t="s">
        <v>556</v>
      </c>
      <c r="D233" s="29" t="s">
        <v>29</v>
      </c>
      <c r="E233" s="8">
        <v>3</v>
      </c>
      <c r="F233" s="11">
        <v>15.36</v>
      </c>
      <c r="G233" s="33">
        <v>46.08</v>
      </c>
      <c r="H233" s="2">
        <f>_xlfn.XLOOKUP(B233,'Oferta económica'!A:A,'Oferta económica'!H:H)</f>
        <v>0</v>
      </c>
      <c r="I233" s="32">
        <f t="shared" si="4"/>
        <v>0</v>
      </c>
    </row>
    <row r="234" spans="1:9" x14ac:dyDescent="0.3">
      <c r="A234" s="8" t="s">
        <v>30</v>
      </c>
      <c r="B234" s="62" t="s">
        <v>449</v>
      </c>
      <c r="C234" s="65" t="s">
        <v>557</v>
      </c>
      <c r="D234" s="29" t="s">
        <v>29</v>
      </c>
      <c r="E234" s="8">
        <v>30</v>
      </c>
      <c r="F234" s="11">
        <v>15.3</v>
      </c>
      <c r="G234" s="33">
        <v>459</v>
      </c>
      <c r="H234" s="2">
        <f>_xlfn.XLOOKUP(B234,'Oferta económica'!A:A,'Oferta económica'!H:H)</f>
        <v>0</v>
      </c>
      <c r="I234" s="32">
        <f t="shared" si="4"/>
        <v>0</v>
      </c>
    </row>
    <row r="235" spans="1:9" x14ac:dyDescent="0.3">
      <c r="A235" s="8" t="s">
        <v>30</v>
      </c>
      <c r="B235" s="62" t="s">
        <v>450</v>
      </c>
      <c r="C235" s="65" t="s">
        <v>180</v>
      </c>
      <c r="D235" s="29" t="s">
        <v>29</v>
      </c>
      <c r="E235" s="8">
        <v>626</v>
      </c>
      <c r="F235" s="11">
        <v>0.41</v>
      </c>
      <c r="G235" s="33">
        <v>256.66000000000003</v>
      </c>
      <c r="H235" s="2">
        <f>_xlfn.XLOOKUP(B235,'Oferta económica'!A:A,'Oferta económica'!H:H)</f>
        <v>0</v>
      </c>
      <c r="I235" s="32">
        <f t="shared" si="4"/>
        <v>0</v>
      </c>
    </row>
    <row r="236" spans="1:9" x14ac:dyDescent="0.3">
      <c r="A236" s="8" t="s">
        <v>30</v>
      </c>
      <c r="B236" s="62" t="s">
        <v>451</v>
      </c>
      <c r="C236" s="65" t="s">
        <v>558</v>
      </c>
      <c r="D236" s="29" t="s">
        <v>29</v>
      </c>
      <c r="E236" s="8">
        <v>3000</v>
      </c>
      <c r="F236" s="11">
        <v>0.32</v>
      </c>
      <c r="G236" s="33">
        <v>960</v>
      </c>
      <c r="H236" s="2">
        <f>_xlfn.XLOOKUP(B236,'Oferta económica'!A:A,'Oferta económica'!H:H)</f>
        <v>0</v>
      </c>
      <c r="I236" s="32">
        <f t="shared" si="4"/>
        <v>0</v>
      </c>
    </row>
    <row r="237" spans="1:9" x14ac:dyDescent="0.3">
      <c r="A237" s="8" t="s">
        <v>30</v>
      </c>
      <c r="B237" s="62" t="s">
        <v>452</v>
      </c>
      <c r="C237" s="65" t="s">
        <v>559</v>
      </c>
      <c r="D237" s="29" t="s">
        <v>29</v>
      </c>
      <c r="E237" s="8">
        <v>45</v>
      </c>
      <c r="F237" s="11">
        <v>8.4</v>
      </c>
      <c r="G237" s="33">
        <v>378</v>
      </c>
      <c r="H237" s="2">
        <f>_xlfn.XLOOKUP(B237,'Oferta económica'!A:A,'Oferta económica'!H:H)</f>
        <v>0</v>
      </c>
      <c r="I237" s="32">
        <f t="shared" si="4"/>
        <v>0</v>
      </c>
    </row>
    <row r="238" spans="1:9" x14ac:dyDescent="0.3">
      <c r="A238" s="8" t="s">
        <v>30</v>
      </c>
      <c r="B238" s="62" t="s">
        <v>453</v>
      </c>
      <c r="C238" s="65" t="s">
        <v>181</v>
      </c>
      <c r="D238" s="29" t="s">
        <v>29</v>
      </c>
      <c r="E238" s="8">
        <v>11</v>
      </c>
      <c r="F238" s="11">
        <v>6.31</v>
      </c>
      <c r="G238" s="33">
        <v>69.41</v>
      </c>
      <c r="H238" s="2">
        <f>_xlfn.XLOOKUP(B238,'Oferta económica'!A:A,'Oferta económica'!H:H)</f>
        <v>0</v>
      </c>
      <c r="I238" s="32">
        <f t="shared" si="4"/>
        <v>0</v>
      </c>
    </row>
    <row r="239" spans="1:9" x14ac:dyDescent="0.3">
      <c r="A239" s="8" t="s">
        <v>30</v>
      </c>
      <c r="B239" s="62" t="s">
        <v>454</v>
      </c>
      <c r="C239" s="65" t="s">
        <v>182</v>
      </c>
      <c r="D239" s="29" t="s">
        <v>29</v>
      </c>
      <c r="E239" s="8">
        <v>11</v>
      </c>
      <c r="F239" s="11">
        <v>6.31</v>
      </c>
      <c r="G239" s="33">
        <v>69.41</v>
      </c>
      <c r="H239" s="2">
        <f>_xlfn.XLOOKUP(B239,'Oferta económica'!A:A,'Oferta económica'!H:H)</f>
        <v>0</v>
      </c>
      <c r="I239" s="32">
        <f t="shared" si="4"/>
        <v>0</v>
      </c>
    </row>
    <row r="240" spans="1:9" x14ac:dyDescent="0.3">
      <c r="A240" s="8" t="s">
        <v>30</v>
      </c>
      <c r="B240" s="62" t="s">
        <v>455</v>
      </c>
      <c r="C240" s="65" t="s">
        <v>183</v>
      </c>
      <c r="D240" s="29" t="s">
        <v>29</v>
      </c>
      <c r="E240" s="8">
        <v>11</v>
      </c>
      <c r="F240" s="11">
        <v>6.31</v>
      </c>
      <c r="G240" s="33">
        <v>69.41</v>
      </c>
      <c r="H240" s="2">
        <f>_xlfn.XLOOKUP(B240,'Oferta económica'!A:A,'Oferta económica'!H:H)</f>
        <v>0</v>
      </c>
      <c r="I240" s="32">
        <f t="shared" si="4"/>
        <v>0</v>
      </c>
    </row>
    <row r="241" spans="1:9" x14ac:dyDescent="0.3">
      <c r="A241" s="8" t="s">
        <v>30</v>
      </c>
      <c r="B241" s="62" t="s">
        <v>456</v>
      </c>
      <c r="C241" s="65" t="s">
        <v>184</v>
      </c>
      <c r="D241" s="29" t="s">
        <v>29</v>
      </c>
      <c r="E241" s="8">
        <v>68</v>
      </c>
      <c r="F241" s="11">
        <v>3.89</v>
      </c>
      <c r="G241" s="33">
        <v>264.52</v>
      </c>
      <c r="H241" s="2">
        <f>_xlfn.XLOOKUP(B241,'Oferta económica'!A:A,'Oferta económica'!H:H)</f>
        <v>0</v>
      </c>
      <c r="I241" s="32">
        <f t="shared" si="4"/>
        <v>0</v>
      </c>
    </row>
    <row r="242" spans="1:9" x14ac:dyDescent="0.3">
      <c r="A242" s="8" t="s">
        <v>30</v>
      </c>
      <c r="B242" s="62" t="s">
        <v>457</v>
      </c>
      <c r="C242" s="65" t="s">
        <v>185</v>
      </c>
      <c r="D242" s="29" t="s">
        <v>29</v>
      </c>
      <c r="E242" s="8">
        <v>68</v>
      </c>
      <c r="F242" s="11">
        <v>3.89</v>
      </c>
      <c r="G242" s="33">
        <v>264.52</v>
      </c>
      <c r="H242" s="2">
        <f>_xlfn.XLOOKUP(B242,'Oferta económica'!A:A,'Oferta económica'!H:H)</f>
        <v>0</v>
      </c>
      <c r="I242" s="32">
        <f t="shared" si="4"/>
        <v>0</v>
      </c>
    </row>
    <row r="243" spans="1:9" x14ac:dyDescent="0.3">
      <c r="A243" s="8" t="s">
        <v>30</v>
      </c>
      <c r="B243" s="62" t="s">
        <v>458</v>
      </c>
      <c r="C243" s="65" t="s">
        <v>186</v>
      </c>
      <c r="D243" s="29" t="s">
        <v>29</v>
      </c>
      <c r="E243" s="8">
        <v>53</v>
      </c>
      <c r="F243" s="11">
        <v>3.89</v>
      </c>
      <c r="G243" s="33">
        <v>206.17</v>
      </c>
      <c r="H243" s="2">
        <f>_xlfn.XLOOKUP(B243,'Oferta económica'!A:A,'Oferta económica'!H:H)</f>
        <v>0</v>
      </c>
      <c r="I243" s="32">
        <f t="shared" si="4"/>
        <v>0</v>
      </c>
    </row>
    <row r="244" spans="1:9" x14ac:dyDescent="0.3">
      <c r="A244" s="8" t="s">
        <v>30</v>
      </c>
      <c r="B244" s="62" t="s">
        <v>459</v>
      </c>
      <c r="C244" s="65" t="s">
        <v>187</v>
      </c>
      <c r="D244" s="29" t="s">
        <v>29</v>
      </c>
      <c r="E244" s="8">
        <v>15</v>
      </c>
      <c r="F244" s="11">
        <v>3.89</v>
      </c>
      <c r="G244" s="33">
        <v>58.35</v>
      </c>
      <c r="H244" s="2">
        <f>_xlfn.XLOOKUP(B244,'Oferta económica'!A:A,'Oferta económica'!H:H)</f>
        <v>0</v>
      </c>
      <c r="I244" s="32">
        <f t="shared" si="4"/>
        <v>0</v>
      </c>
    </row>
    <row r="245" spans="1:9" x14ac:dyDescent="0.3">
      <c r="A245" s="8" t="s">
        <v>30</v>
      </c>
      <c r="B245" s="62" t="s">
        <v>460</v>
      </c>
      <c r="C245" s="65" t="s">
        <v>188</v>
      </c>
      <c r="D245" s="29" t="s">
        <v>29</v>
      </c>
      <c r="E245" s="8">
        <v>3</v>
      </c>
      <c r="F245" s="11">
        <v>11.98</v>
      </c>
      <c r="G245" s="33">
        <v>35.94</v>
      </c>
      <c r="H245" s="2">
        <f>_xlfn.XLOOKUP(B245,'Oferta económica'!A:A,'Oferta económica'!H:H)</f>
        <v>0</v>
      </c>
      <c r="I245" s="32">
        <f t="shared" si="4"/>
        <v>0</v>
      </c>
    </row>
    <row r="246" spans="1:9" x14ac:dyDescent="0.3">
      <c r="A246" s="8" t="s">
        <v>30</v>
      </c>
      <c r="B246" s="62" t="s">
        <v>461</v>
      </c>
      <c r="C246" s="65" t="s">
        <v>189</v>
      </c>
      <c r="D246" s="29" t="s">
        <v>29</v>
      </c>
      <c r="E246" s="8">
        <v>3</v>
      </c>
      <c r="F246" s="11">
        <v>12.75</v>
      </c>
      <c r="G246" s="33">
        <v>38.25</v>
      </c>
      <c r="H246" s="2">
        <f>_xlfn.XLOOKUP(B246,'Oferta económica'!A:A,'Oferta económica'!H:H)</f>
        <v>0</v>
      </c>
      <c r="I246" s="32">
        <f t="shared" si="4"/>
        <v>0</v>
      </c>
    </row>
    <row r="247" spans="1:9" x14ac:dyDescent="0.3">
      <c r="A247" s="8" t="s">
        <v>30</v>
      </c>
      <c r="B247" s="62" t="s">
        <v>462</v>
      </c>
      <c r="C247" s="65" t="s">
        <v>190</v>
      </c>
      <c r="D247" s="29" t="s">
        <v>29</v>
      </c>
      <c r="E247" s="8">
        <v>75</v>
      </c>
      <c r="F247" s="11">
        <v>1.65</v>
      </c>
      <c r="G247" s="33">
        <v>123.75</v>
      </c>
      <c r="H247" s="2">
        <f>_xlfn.XLOOKUP(B247,'Oferta económica'!A:A,'Oferta económica'!H:H)</f>
        <v>0</v>
      </c>
      <c r="I247" s="32">
        <f t="shared" si="4"/>
        <v>0</v>
      </c>
    </row>
    <row r="248" spans="1:9" x14ac:dyDescent="0.3">
      <c r="A248" s="8" t="s">
        <v>30</v>
      </c>
      <c r="B248" s="62" t="s">
        <v>463</v>
      </c>
      <c r="C248" s="65" t="s">
        <v>191</v>
      </c>
      <c r="D248" s="29" t="s">
        <v>29</v>
      </c>
      <c r="E248" s="8">
        <v>38</v>
      </c>
      <c r="F248" s="11">
        <v>2.16</v>
      </c>
      <c r="G248" s="33">
        <v>82.08</v>
      </c>
      <c r="H248" s="2">
        <f>_xlfn.XLOOKUP(B248,'Oferta económica'!A:A,'Oferta económica'!H:H)</f>
        <v>0</v>
      </c>
      <c r="I248" s="32">
        <f t="shared" si="4"/>
        <v>0</v>
      </c>
    </row>
    <row r="249" spans="1:9" x14ac:dyDescent="0.3">
      <c r="A249" s="8" t="s">
        <v>30</v>
      </c>
      <c r="B249" s="62" t="s">
        <v>464</v>
      </c>
      <c r="C249" s="65" t="s">
        <v>192</v>
      </c>
      <c r="D249" s="29" t="s">
        <v>29</v>
      </c>
      <c r="E249" s="8">
        <v>113</v>
      </c>
      <c r="F249" s="11">
        <v>0.8</v>
      </c>
      <c r="G249" s="33">
        <v>90.4</v>
      </c>
      <c r="H249" s="2">
        <f>_xlfn.XLOOKUP(B249,'Oferta económica'!A:A,'Oferta económica'!H:H)</f>
        <v>0</v>
      </c>
      <c r="I249" s="32">
        <f t="shared" si="4"/>
        <v>0</v>
      </c>
    </row>
    <row r="250" spans="1:9" x14ac:dyDescent="0.3">
      <c r="A250" s="8" t="s">
        <v>30</v>
      </c>
      <c r="B250" s="62" t="s">
        <v>465</v>
      </c>
      <c r="C250" s="65" t="s">
        <v>193</v>
      </c>
      <c r="D250" s="29" t="s">
        <v>29</v>
      </c>
      <c r="E250" s="8">
        <v>150</v>
      </c>
      <c r="F250" s="11">
        <v>0.66</v>
      </c>
      <c r="G250" s="33">
        <v>99</v>
      </c>
      <c r="H250" s="2">
        <f>_xlfn.XLOOKUP(B250,'Oferta económica'!A:A,'Oferta económica'!H:H)</f>
        <v>0</v>
      </c>
      <c r="I250" s="32">
        <f t="shared" si="4"/>
        <v>0</v>
      </c>
    </row>
    <row r="251" spans="1:9" x14ac:dyDescent="0.3">
      <c r="A251" s="8" t="s">
        <v>30</v>
      </c>
      <c r="B251" s="62" t="s">
        <v>466</v>
      </c>
      <c r="C251" s="65" t="s">
        <v>194</v>
      </c>
      <c r="D251" s="29" t="s">
        <v>29</v>
      </c>
      <c r="E251" s="8">
        <v>38</v>
      </c>
      <c r="F251" s="11">
        <v>0.34</v>
      </c>
      <c r="G251" s="33">
        <v>12.92</v>
      </c>
      <c r="H251" s="2">
        <f>_xlfn.XLOOKUP(B251,'Oferta económica'!A:A,'Oferta económica'!H:H)</f>
        <v>0</v>
      </c>
      <c r="I251" s="32">
        <f t="shared" si="4"/>
        <v>0</v>
      </c>
    </row>
    <row r="252" spans="1:9" x14ac:dyDescent="0.3">
      <c r="A252" s="8" t="s">
        <v>30</v>
      </c>
      <c r="B252" s="62" t="s">
        <v>467</v>
      </c>
      <c r="C252" s="65" t="s">
        <v>195</v>
      </c>
      <c r="D252" s="29" t="s">
        <v>29</v>
      </c>
      <c r="E252" s="8">
        <v>75</v>
      </c>
      <c r="F252" s="11">
        <v>0.9</v>
      </c>
      <c r="G252" s="33">
        <v>67.5</v>
      </c>
      <c r="H252" s="2">
        <f>_xlfn.XLOOKUP(B252,'Oferta económica'!A:A,'Oferta económica'!H:H)</f>
        <v>0</v>
      </c>
      <c r="I252" s="32">
        <f t="shared" si="4"/>
        <v>0</v>
      </c>
    </row>
    <row r="253" spans="1:9" x14ac:dyDescent="0.3">
      <c r="A253" s="8" t="s">
        <v>30</v>
      </c>
      <c r="B253" s="62" t="s">
        <v>468</v>
      </c>
      <c r="C253" s="65" t="s">
        <v>196</v>
      </c>
      <c r="D253" s="29" t="s">
        <v>29</v>
      </c>
      <c r="E253" s="8">
        <v>900</v>
      </c>
      <c r="F253" s="11">
        <v>0.66</v>
      </c>
      <c r="G253" s="33">
        <v>594</v>
      </c>
      <c r="H253" s="2">
        <f>_xlfn.XLOOKUP(B253,'Oferta económica'!A:A,'Oferta económica'!H:H)</f>
        <v>0</v>
      </c>
      <c r="I253" s="32">
        <f t="shared" si="4"/>
        <v>0</v>
      </c>
    </row>
    <row r="254" spans="1:9" x14ac:dyDescent="0.3">
      <c r="A254" s="8" t="s">
        <v>30</v>
      </c>
      <c r="B254" s="62" t="s">
        <v>469</v>
      </c>
      <c r="C254" s="65" t="s">
        <v>197</v>
      </c>
      <c r="D254" s="29" t="s">
        <v>29</v>
      </c>
      <c r="E254" s="8">
        <v>270</v>
      </c>
      <c r="F254" s="11">
        <v>0.3</v>
      </c>
      <c r="G254" s="33">
        <v>81</v>
      </c>
      <c r="H254" s="2">
        <f>_xlfn.XLOOKUP(B254,'Oferta económica'!A:A,'Oferta económica'!H:H)</f>
        <v>0</v>
      </c>
      <c r="I254" s="32">
        <f t="shared" si="4"/>
        <v>0</v>
      </c>
    </row>
    <row r="255" spans="1:9" x14ac:dyDescent="0.3">
      <c r="A255" s="8" t="s">
        <v>30</v>
      </c>
      <c r="B255" s="62" t="s">
        <v>470</v>
      </c>
      <c r="C255" s="65" t="s">
        <v>198</v>
      </c>
      <c r="D255" s="29" t="s">
        <v>29</v>
      </c>
      <c r="E255" s="8">
        <v>23</v>
      </c>
      <c r="F255" s="11">
        <v>0.24</v>
      </c>
      <c r="G255" s="33">
        <v>5.52</v>
      </c>
      <c r="H255" s="2">
        <f>_xlfn.XLOOKUP(B255,'Oferta económica'!A:A,'Oferta económica'!H:H)</f>
        <v>0</v>
      </c>
      <c r="I255" s="32">
        <f t="shared" si="4"/>
        <v>0</v>
      </c>
    </row>
    <row r="256" spans="1:9" x14ac:dyDescent="0.3">
      <c r="A256" s="8" t="s">
        <v>30</v>
      </c>
      <c r="B256" s="62" t="s">
        <v>471</v>
      </c>
      <c r="C256" s="65" t="s">
        <v>199</v>
      </c>
      <c r="D256" s="29" t="s">
        <v>29</v>
      </c>
      <c r="E256" s="8">
        <v>6000</v>
      </c>
      <c r="F256" s="11">
        <v>0.1</v>
      </c>
      <c r="G256" s="33">
        <v>600</v>
      </c>
      <c r="H256" s="2">
        <f>_xlfn.XLOOKUP(B256,'Oferta económica'!A:A,'Oferta económica'!H:H)</f>
        <v>0</v>
      </c>
      <c r="I256" s="32">
        <f t="shared" si="4"/>
        <v>0</v>
      </c>
    </row>
    <row r="257" spans="1:9" x14ac:dyDescent="0.3">
      <c r="A257" s="8" t="s">
        <v>30</v>
      </c>
      <c r="B257" s="62" t="s">
        <v>472</v>
      </c>
      <c r="C257" s="65" t="s">
        <v>200</v>
      </c>
      <c r="D257" s="29" t="s">
        <v>29</v>
      </c>
      <c r="E257" s="8">
        <v>3</v>
      </c>
      <c r="F257" s="11">
        <v>4.13</v>
      </c>
      <c r="G257" s="33">
        <v>12.39</v>
      </c>
      <c r="H257" s="2">
        <f>_xlfn.XLOOKUP(B257,'Oferta económica'!A:A,'Oferta económica'!H:H)</f>
        <v>0</v>
      </c>
      <c r="I257" s="32">
        <f t="shared" si="4"/>
        <v>0</v>
      </c>
    </row>
    <row r="258" spans="1:9" x14ac:dyDescent="0.3">
      <c r="A258" s="8" t="s">
        <v>30</v>
      </c>
      <c r="B258" s="62" t="s">
        <v>473</v>
      </c>
      <c r="C258" s="65" t="s">
        <v>201</v>
      </c>
      <c r="D258" s="29" t="s">
        <v>29</v>
      </c>
      <c r="E258" s="8">
        <v>3</v>
      </c>
      <c r="F258" s="11">
        <v>5.34</v>
      </c>
      <c r="G258" s="33">
        <v>16.02</v>
      </c>
      <c r="H258" s="2">
        <f>_xlfn.XLOOKUP(B258,'Oferta económica'!A:A,'Oferta económica'!H:H)</f>
        <v>0</v>
      </c>
      <c r="I258" s="32">
        <f t="shared" si="4"/>
        <v>0</v>
      </c>
    </row>
    <row r="259" spans="1:9" x14ac:dyDescent="0.3">
      <c r="A259" s="8" t="s">
        <v>30</v>
      </c>
      <c r="B259" s="62" t="s">
        <v>474</v>
      </c>
      <c r="C259" s="65" t="s">
        <v>202</v>
      </c>
      <c r="D259" s="29" t="s">
        <v>29</v>
      </c>
      <c r="E259" s="8">
        <v>3</v>
      </c>
      <c r="F259" s="11">
        <v>5.05</v>
      </c>
      <c r="G259" s="33">
        <v>15.15</v>
      </c>
      <c r="H259" s="2">
        <f>_xlfn.XLOOKUP(B259,'Oferta económica'!A:A,'Oferta económica'!H:H)</f>
        <v>0</v>
      </c>
      <c r="I259" s="32">
        <f t="shared" si="4"/>
        <v>0</v>
      </c>
    </row>
    <row r="260" spans="1:9" x14ac:dyDescent="0.3">
      <c r="A260" s="8" t="s">
        <v>30</v>
      </c>
      <c r="B260" s="62" t="s">
        <v>475</v>
      </c>
      <c r="C260" s="65" t="s">
        <v>203</v>
      </c>
      <c r="D260" s="29" t="s">
        <v>29</v>
      </c>
      <c r="E260" s="8">
        <v>3</v>
      </c>
      <c r="F260" s="11">
        <v>6.39</v>
      </c>
      <c r="G260" s="33">
        <v>19.170000000000002</v>
      </c>
      <c r="H260" s="2">
        <f>_xlfn.XLOOKUP(B260,'Oferta económica'!A:A,'Oferta económica'!H:H)</f>
        <v>0</v>
      </c>
      <c r="I260" s="32">
        <f t="shared" si="4"/>
        <v>0</v>
      </c>
    </row>
    <row r="261" spans="1:9" x14ac:dyDescent="0.3">
      <c r="A261" s="8" t="s">
        <v>30</v>
      </c>
      <c r="B261" s="62" t="s">
        <v>476</v>
      </c>
      <c r="C261" s="65" t="s">
        <v>204</v>
      </c>
      <c r="D261" s="29" t="s">
        <v>29</v>
      </c>
      <c r="E261" s="8">
        <v>3</v>
      </c>
      <c r="F261" s="11">
        <v>6.91</v>
      </c>
      <c r="G261" s="33">
        <v>20.73</v>
      </c>
      <c r="H261" s="2">
        <f>_xlfn.XLOOKUP(B261,'Oferta económica'!A:A,'Oferta económica'!H:H)</f>
        <v>0</v>
      </c>
      <c r="I261" s="32">
        <f t="shared" si="4"/>
        <v>0</v>
      </c>
    </row>
    <row r="262" spans="1:9" x14ac:dyDescent="0.3">
      <c r="A262" s="8" t="s">
        <v>30</v>
      </c>
      <c r="B262" s="62" t="s">
        <v>477</v>
      </c>
      <c r="C262" s="65" t="s">
        <v>205</v>
      </c>
      <c r="D262" s="29" t="s">
        <v>29</v>
      </c>
      <c r="E262" s="8">
        <v>8</v>
      </c>
      <c r="F262" s="11">
        <v>7.55</v>
      </c>
      <c r="G262" s="33">
        <v>60.4</v>
      </c>
      <c r="H262" s="2">
        <f>_xlfn.XLOOKUP(B262,'Oferta económica'!A:A,'Oferta económica'!H:H)</f>
        <v>0</v>
      </c>
      <c r="I262" s="32">
        <f t="shared" si="4"/>
        <v>0</v>
      </c>
    </row>
    <row r="263" spans="1:9" x14ac:dyDescent="0.3">
      <c r="A263" s="8" t="s">
        <v>30</v>
      </c>
      <c r="B263" s="62" t="s">
        <v>478</v>
      </c>
      <c r="C263" s="65" t="s">
        <v>206</v>
      </c>
      <c r="D263" s="29" t="s">
        <v>29</v>
      </c>
      <c r="E263" s="8">
        <v>3</v>
      </c>
      <c r="F263" s="11">
        <v>9.08</v>
      </c>
      <c r="G263" s="33">
        <v>27.24</v>
      </c>
      <c r="H263" s="2">
        <f>_xlfn.XLOOKUP(B263,'Oferta económica'!A:A,'Oferta económica'!H:H)</f>
        <v>0</v>
      </c>
      <c r="I263" s="32">
        <f t="shared" si="4"/>
        <v>0</v>
      </c>
    </row>
    <row r="264" spans="1:9" x14ac:dyDescent="0.3">
      <c r="A264" s="8" t="s">
        <v>30</v>
      </c>
      <c r="B264" s="62" t="s">
        <v>479</v>
      </c>
      <c r="C264" s="65" t="s">
        <v>207</v>
      </c>
      <c r="D264" s="29" t="s">
        <v>29</v>
      </c>
      <c r="E264" s="8">
        <v>3</v>
      </c>
      <c r="F264" s="11">
        <v>1.54</v>
      </c>
      <c r="G264" s="33">
        <v>4.62</v>
      </c>
      <c r="H264" s="2">
        <f>_xlfn.XLOOKUP(B264,'Oferta económica'!A:A,'Oferta económica'!H:H)</f>
        <v>0</v>
      </c>
      <c r="I264" s="32">
        <f t="shared" si="4"/>
        <v>0</v>
      </c>
    </row>
    <row r="265" spans="1:9" x14ac:dyDescent="0.3">
      <c r="A265" s="8" t="s">
        <v>30</v>
      </c>
      <c r="B265" s="62" t="s">
        <v>480</v>
      </c>
      <c r="C265" s="65" t="s">
        <v>208</v>
      </c>
      <c r="D265" s="29" t="s">
        <v>29</v>
      </c>
      <c r="E265" s="8">
        <v>75</v>
      </c>
      <c r="F265" s="11">
        <v>0.42</v>
      </c>
      <c r="G265" s="33">
        <v>31.5</v>
      </c>
      <c r="H265" s="2">
        <f>_xlfn.XLOOKUP(B265,'Oferta económica'!A:A,'Oferta económica'!H:H)</f>
        <v>0</v>
      </c>
      <c r="I265" s="32">
        <f t="shared" si="4"/>
        <v>0</v>
      </c>
    </row>
    <row r="266" spans="1:9" x14ac:dyDescent="0.3">
      <c r="A266" s="8" t="s">
        <v>30</v>
      </c>
      <c r="B266" s="62" t="s">
        <v>481</v>
      </c>
      <c r="C266" s="65" t="s">
        <v>209</v>
      </c>
      <c r="D266" s="29" t="s">
        <v>29</v>
      </c>
      <c r="E266" s="8">
        <v>75</v>
      </c>
      <c r="F266" s="11">
        <v>0.59</v>
      </c>
      <c r="G266" s="33">
        <v>44.25</v>
      </c>
      <c r="H266" s="2">
        <f>_xlfn.XLOOKUP(B266,'Oferta económica'!A:A,'Oferta económica'!H:H)</f>
        <v>0</v>
      </c>
      <c r="I266" s="32">
        <f t="shared" si="4"/>
        <v>0</v>
      </c>
    </row>
    <row r="267" spans="1:9" x14ac:dyDescent="0.3">
      <c r="A267" s="8" t="s">
        <v>30</v>
      </c>
      <c r="B267" s="62" t="s">
        <v>482</v>
      </c>
      <c r="C267" s="65" t="s">
        <v>210</v>
      </c>
      <c r="D267" s="29" t="s">
        <v>29</v>
      </c>
      <c r="E267" s="8">
        <v>75</v>
      </c>
      <c r="F267" s="11">
        <v>0.28999999999999998</v>
      </c>
      <c r="G267" s="33">
        <v>21.75</v>
      </c>
      <c r="H267" s="2">
        <f>_xlfn.XLOOKUP(B267,'Oferta económica'!A:A,'Oferta económica'!H:H)</f>
        <v>0</v>
      </c>
      <c r="I267" s="32">
        <f t="shared" si="4"/>
        <v>0</v>
      </c>
    </row>
    <row r="268" spans="1:9" x14ac:dyDescent="0.3">
      <c r="A268" s="8" t="s">
        <v>30</v>
      </c>
      <c r="B268" s="62" t="s">
        <v>483</v>
      </c>
      <c r="C268" s="65" t="s">
        <v>211</v>
      </c>
      <c r="D268" s="29" t="s">
        <v>29</v>
      </c>
      <c r="E268" s="8">
        <v>8</v>
      </c>
      <c r="F268" s="11">
        <v>1.75</v>
      </c>
      <c r="G268" s="33">
        <v>14</v>
      </c>
      <c r="H268" s="2">
        <f>_xlfn.XLOOKUP(B268,'Oferta económica'!A:A,'Oferta económica'!H:H)</f>
        <v>0</v>
      </c>
      <c r="I268" s="32">
        <f t="shared" si="4"/>
        <v>0</v>
      </c>
    </row>
    <row r="269" spans="1:9" x14ac:dyDescent="0.3">
      <c r="A269" s="8" t="s">
        <v>30</v>
      </c>
      <c r="B269" s="62" t="s">
        <v>484</v>
      </c>
      <c r="C269" s="65" t="s">
        <v>212</v>
      </c>
      <c r="D269" s="29" t="s">
        <v>29</v>
      </c>
      <c r="E269" s="8">
        <v>3</v>
      </c>
      <c r="F269" s="11">
        <v>1.54</v>
      </c>
      <c r="G269" s="33">
        <v>4.62</v>
      </c>
      <c r="H269" s="2">
        <f>_xlfn.XLOOKUP(B269,'Oferta económica'!A:A,'Oferta económica'!H:H)</f>
        <v>0</v>
      </c>
      <c r="I269" s="32">
        <f t="shared" ref="I269" si="5">ROUND(E269*H269,2)</f>
        <v>0</v>
      </c>
    </row>
    <row r="270" spans="1:9" x14ac:dyDescent="0.3">
      <c r="A270" s="8" t="s">
        <v>30</v>
      </c>
      <c r="B270" s="62" t="s">
        <v>485</v>
      </c>
      <c r="C270" s="65" t="s">
        <v>213</v>
      </c>
      <c r="D270" s="29" t="s">
        <v>29</v>
      </c>
      <c r="E270" s="8">
        <v>3</v>
      </c>
      <c r="F270" s="11">
        <v>61.73</v>
      </c>
      <c r="G270" s="33">
        <v>185.19</v>
      </c>
      <c r="H270" s="2">
        <f>_xlfn.XLOOKUP(B270,'Oferta económica'!A:A,'Oferta económica'!H:H)</f>
        <v>0</v>
      </c>
      <c r="I270" s="32">
        <f t="shared" ref="I270:I272" si="6">ROUND(E270*H270,2)</f>
        <v>0</v>
      </c>
    </row>
    <row r="271" spans="1:9" x14ac:dyDescent="0.3">
      <c r="A271" s="8" t="s">
        <v>30</v>
      </c>
      <c r="B271" s="62" t="s">
        <v>560</v>
      </c>
      <c r="C271" s="65" t="s">
        <v>214</v>
      </c>
      <c r="D271" s="29" t="s">
        <v>29</v>
      </c>
      <c r="E271" s="8">
        <v>3</v>
      </c>
      <c r="F271" s="11">
        <v>61.73</v>
      </c>
      <c r="G271" s="33">
        <v>185.19</v>
      </c>
      <c r="H271" s="2">
        <f>_xlfn.XLOOKUP(B271,'Oferta económica'!A:A,'Oferta económica'!H:H)</f>
        <v>0</v>
      </c>
      <c r="I271" s="32">
        <f t="shared" si="6"/>
        <v>0</v>
      </c>
    </row>
    <row r="272" spans="1:9" x14ac:dyDescent="0.3">
      <c r="A272" s="8" t="s">
        <v>30</v>
      </c>
      <c r="B272" s="62" t="s">
        <v>561</v>
      </c>
      <c r="C272" s="65" t="s">
        <v>215</v>
      </c>
      <c r="D272" s="29" t="s">
        <v>29</v>
      </c>
      <c r="E272" s="8">
        <v>3</v>
      </c>
      <c r="F272" s="11">
        <v>61.73</v>
      </c>
      <c r="G272" s="33">
        <v>185.19</v>
      </c>
      <c r="H272" s="2">
        <f>_xlfn.XLOOKUP(B272,'Oferta económica'!A:A,'Oferta económica'!H:H)</f>
        <v>0</v>
      </c>
      <c r="I272" s="32">
        <f t="shared" si="6"/>
        <v>0</v>
      </c>
    </row>
  </sheetData>
  <sheetProtection algorithmName="SHA-512" hashValue="7auNsBDuvCVzk9qAprW9PQu1vr8hh39F6jzm8pJuQwBaeP8rJGuAMOIJ6QAzjmcKnK1NHk/ZcXee3Stu676F2w==" saltValue="bV1112BdA+68LIjNIa8Tu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D8B4D-131F-4746-8C62-D71FF73740A0}">
  <dimension ref="A1:K261"/>
  <sheetViews>
    <sheetView tabSelected="1" zoomScale="80" zoomScaleNormal="80" workbookViewId="0">
      <selection activeCell="C5" sqref="C5"/>
    </sheetView>
  </sheetViews>
  <sheetFormatPr baseColWidth="10" defaultColWidth="11.5546875" defaultRowHeight="14.4" x14ac:dyDescent="0.3"/>
  <cols>
    <col min="1" max="1" width="7.5546875" style="5" bestFit="1" customWidth="1"/>
    <col min="2" max="2" width="107.33203125" style="5" bestFit="1" customWidth="1"/>
    <col min="3" max="3" width="34.109375" style="5" customWidth="1"/>
    <col min="4" max="4" width="36.88671875" style="5" bestFit="1" customWidth="1"/>
    <col min="5" max="5" width="20.33203125" style="5" bestFit="1" customWidth="1"/>
    <col min="6" max="6" width="15.44140625" style="5" customWidth="1"/>
    <col min="7" max="7" width="14.109375" style="5" bestFit="1" customWidth="1"/>
    <col min="8" max="9" width="14.44140625" style="5" customWidth="1"/>
    <col min="10" max="10" width="11.5546875" style="7" customWidth="1"/>
    <col min="11" max="16384" width="11.5546875" style="5"/>
  </cols>
  <sheetData>
    <row r="1" spans="1:11" ht="47.4" thickBot="1" x14ac:dyDescent="0.35">
      <c r="A1" s="47" t="s">
        <v>226</v>
      </c>
      <c r="B1" s="48" t="s">
        <v>225</v>
      </c>
      <c r="C1" s="48" t="s">
        <v>562</v>
      </c>
      <c r="D1" s="74" t="s">
        <v>224</v>
      </c>
      <c r="E1" s="48" t="s">
        <v>223</v>
      </c>
      <c r="F1" s="49" t="s">
        <v>227</v>
      </c>
      <c r="G1" s="49" t="s">
        <v>220</v>
      </c>
      <c r="H1" s="50" t="s">
        <v>221</v>
      </c>
      <c r="I1" s="49" t="s">
        <v>26</v>
      </c>
      <c r="J1" s="46" t="s">
        <v>222</v>
      </c>
      <c r="K1" s="45" t="s">
        <v>13</v>
      </c>
    </row>
    <row r="2" spans="1:11" x14ac:dyDescent="0.3">
      <c r="A2" s="62" t="s">
        <v>230</v>
      </c>
      <c r="B2" s="35" t="s">
        <v>32</v>
      </c>
      <c r="C2" s="67" t="s">
        <v>563</v>
      </c>
      <c r="D2" s="75"/>
      <c r="E2" s="37">
        <v>57</v>
      </c>
      <c r="F2" s="38">
        <v>2.2999999999999998</v>
      </c>
      <c r="G2" s="39">
        <f>ROUND(E2*F2,2)</f>
        <v>131.1</v>
      </c>
      <c r="H2" s="6"/>
      <c r="I2" s="51">
        <f>ROUND((E2*H2),2)</f>
        <v>0</v>
      </c>
      <c r="J2" s="53"/>
      <c r="K2" s="52">
        <f>ROUND((I2*J2),2)</f>
        <v>0</v>
      </c>
    </row>
    <row r="3" spans="1:11" x14ac:dyDescent="0.3">
      <c r="A3" s="62" t="s">
        <v>231</v>
      </c>
      <c r="B3" s="36" t="s">
        <v>33</v>
      </c>
      <c r="C3" s="67" t="s">
        <v>563</v>
      </c>
      <c r="D3" s="75"/>
      <c r="E3" s="37">
        <v>2</v>
      </c>
      <c r="F3" s="40">
        <v>2.0699999999999998</v>
      </c>
      <c r="G3" s="39">
        <f t="shared" ref="G3:G66" si="0">ROUND(E3*F3,2)</f>
        <v>4.1399999999999997</v>
      </c>
      <c r="H3" s="3"/>
      <c r="I3" s="51">
        <f t="shared" ref="I3:I66" si="1">ROUND((E3*H3),2)</f>
        <v>0</v>
      </c>
      <c r="J3" s="54"/>
      <c r="K3" s="52">
        <f t="shared" ref="K3:K66" si="2">ROUND((I3*J3),2)</f>
        <v>0</v>
      </c>
    </row>
    <row r="4" spans="1:11" x14ac:dyDescent="0.3">
      <c r="A4" s="62" t="s">
        <v>232</v>
      </c>
      <c r="B4" s="36" t="s">
        <v>34</v>
      </c>
      <c r="C4" s="67" t="s">
        <v>563</v>
      </c>
      <c r="D4" s="75"/>
      <c r="E4" s="42">
        <v>6</v>
      </c>
      <c r="F4" s="40">
        <v>39.020000000000003</v>
      </c>
      <c r="G4" s="39">
        <f t="shared" si="0"/>
        <v>234.12</v>
      </c>
      <c r="H4" s="3"/>
      <c r="I4" s="51">
        <f t="shared" si="1"/>
        <v>0</v>
      </c>
      <c r="J4" s="54"/>
      <c r="K4" s="52">
        <f t="shared" si="2"/>
        <v>0</v>
      </c>
    </row>
    <row r="5" spans="1:11" x14ac:dyDescent="0.3">
      <c r="A5" s="62" t="s">
        <v>233</v>
      </c>
      <c r="B5" s="36" t="s">
        <v>487</v>
      </c>
      <c r="C5" s="68" t="s">
        <v>564</v>
      </c>
      <c r="D5" s="75"/>
      <c r="E5" s="42">
        <v>5</v>
      </c>
      <c r="F5" s="40">
        <v>32.85</v>
      </c>
      <c r="G5" s="39">
        <f t="shared" si="0"/>
        <v>164.25</v>
      </c>
      <c r="H5" s="3"/>
      <c r="I5" s="51">
        <f t="shared" si="1"/>
        <v>0</v>
      </c>
      <c r="J5" s="54"/>
      <c r="K5" s="52">
        <f t="shared" si="2"/>
        <v>0</v>
      </c>
    </row>
    <row r="6" spans="1:11" x14ac:dyDescent="0.3">
      <c r="A6" s="62" t="s">
        <v>234</v>
      </c>
      <c r="B6" s="36" t="s">
        <v>35</v>
      </c>
      <c r="C6" s="67" t="s">
        <v>563</v>
      </c>
      <c r="D6" s="75"/>
      <c r="E6" s="42">
        <v>30</v>
      </c>
      <c r="F6" s="40">
        <v>2.2999999999999998</v>
      </c>
      <c r="G6" s="39">
        <f t="shared" si="0"/>
        <v>69</v>
      </c>
      <c r="H6" s="3"/>
      <c r="I6" s="51">
        <f t="shared" si="1"/>
        <v>0</v>
      </c>
      <c r="J6" s="54"/>
      <c r="K6" s="52">
        <f t="shared" si="2"/>
        <v>0</v>
      </c>
    </row>
    <row r="7" spans="1:11" x14ac:dyDescent="0.3">
      <c r="A7" s="62" t="s">
        <v>235</v>
      </c>
      <c r="B7" s="36" t="s">
        <v>36</v>
      </c>
      <c r="C7" s="67" t="s">
        <v>563</v>
      </c>
      <c r="D7" s="75"/>
      <c r="E7" s="42">
        <v>2</v>
      </c>
      <c r="F7" s="40">
        <v>33.93</v>
      </c>
      <c r="G7" s="39">
        <f t="shared" si="0"/>
        <v>67.86</v>
      </c>
      <c r="H7" s="3"/>
      <c r="I7" s="51">
        <f t="shared" si="1"/>
        <v>0</v>
      </c>
      <c r="J7" s="54"/>
      <c r="K7" s="52">
        <f t="shared" si="2"/>
        <v>0</v>
      </c>
    </row>
    <row r="8" spans="1:11" x14ac:dyDescent="0.3">
      <c r="A8" s="62" t="s">
        <v>236</v>
      </c>
      <c r="B8" s="36" t="s">
        <v>37</v>
      </c>
      <c r="C8" s="67" t="s">
        <v>563</v>
      </c>
      <c r="D8" s="75"/>
      <c r="E8" s="42">
        <v>4500</v>
      </c>
      <c r="F8" s="40">
        <v>0.64</v>
      </c>
      <c r="G8" s="39">
        <f t="shared" si="0"/>
        <v>2880</v>
      </c>
      <c r="H8" s="3"/>
      <c r="I8" s="51">
        <f t="shared" si="1"/>
        <v>0</v>
      </c>
      <c r="J8" s="54"/>
      <c r="K8" s="52">
        <f t="shared" si="2"/>
        <v>0</v>
      </c>
    </row>
    <row r="9" spans="1:11" x14ac:dyDescent="0.3">
      <c r="A9" s="62" t="s">
        <v>237</v>
      </c>
      <c r="B9" s="36" t="s">
        <v>38</v>
      </c>
      <c r="C9" s="67" t="s">
        <v>563</v>
      </c>
      <c r="D9" s="75"/>
      <c r="E9" s="42">
        <v>150</v>
      </c>
      <c r="F9" s="40">
        <v>0.41</v>
      </c>
      <c r="G9" s="39">
        <f t="shared" si="0"/>
        <v>61.5</v>
      </c>
      <c r="H9" s="3"/>
      <c r="I9" s="51">
        <f t="shared" si="1"/>
        <v>0</v>
      </c>
      <c r="J9" s="54"/>
      <c r="K9" s="52">
        <f t="shared" si="2"/>
        <v>0</v>
      </c>
    </row>
    <row r="10" spans="1:11" x14ac:dyDescent="0.3">
      <c r="A10" s="62" t="s">
        <v>238</v>
      </c>
      <c r="B10" s="36" t="s">
        <v>39</v>
      </c>
      <c r="C10" s="67" t="s">
        <v>563</v>
      </c>
      <c r="D10" s="75"/>
      <c r="E10" s="42">
        <v>150</v>
      </c>
      <c r="F10" s="40">
        <v>0.08</v>
      </c>
      <c r="G10" s="39">
        <f t="shared" si="0"/>
        <v>12</v>
      </c>
      <c r="H10" s="3"/>
      <c r="I10" s="51">
        <f t="shared" si="1"/>
        <v>0</v>
      </c>
      <c r="J10" s="54"/>
      <c r="K10" s="52">
        <f t="shared" si="2"/>
        <v>0</v>
      </c>
    </row>
    <row r="11" spans="1:11" x14ac:dyDescent="0.3">
      <c r="A11" s="62" t="s">
        <v>239</v>
      </c>
      <c r="B11" s="36" t="s">
        <v>40</v>
      </c>
      <c r="C11" s="67" t="s">
        <v>563</v>
      </c>
      <c r="D11" s="75"/>
      <c r="E11" s="42">
        <v>150</v>
      </c>
      <c r="F11" s="40">
        <v>0.03</v>
      </c>
      <c r="G11" s="39">
        <f t="shared" si="0"/>
        <v>4.5</v>
      </c>
      <c r="H11" s="3"/>
      <c r="I11" s="51">
        <f t="shared" si="1"/>
        <v>0</v>
      </c>
      <c r="J11" s="54"/>
      <c r="K11" s="52">
        <f t="shared" si="2"/>
        <v>0</v>
      </c>
    </row>
    <row r="12" spans="1:11" x14ac:dyDescent="0.3">
      <c r="A12" s="62" t="s">
        <v>240</v>
      </c>
      <c r="B12" s="36" t="s">
        <v>41</v>
      </c>
      <c r="C12" s="67" t="s">
        <v>563</v>
      </c>
      <c r="D12" s="75"/>
      <c r="E12" s="42">
        <v>2</v>
      </c>
      <c r="F12" s="40">
        <v>25.71</v>
      </c>
      <c r="G12" s="39">
        <f t="shared" si="0"/>
        <v>51.42</v>
      </c>
      <c r="H12" s="3"/>
      <c r="I12" s="51">
        <f t="shared" si="1"/>
        <v>0</v>
      </c>
      <c r="J12" s="54"/>
      <c r="K12" s="52">
        <f t="shared" si="2"/>
        <v>0</v>
      </c>
    </row>
    <row r="13" spans="1:11" x14ac:dyDescent="0.3">
      <c r="A13" s="62" t="s">
        <v>241</v>
      </c>
      <c r="B13" s="36" t="s">
        <v>42</v>
      </c>
      <c r="C13" s="67" t="s">
        <v>563</v>
      </c>
      <c r="D13" s="75"/>
      <c r="E13" s="42">
        <v>11</v>
      </c>
      <c r="F13" s="40">
        <v>34.56</v>
      </c>
      <c r="G13" s="39">
        <f t="shared" si="0"/>
        <v>380.16</v>
      </c>
      <c r="H13" s="3"/>
      <c r="I13" s="51">
        <f t="shared" si="1"/>
        <v>0</v>
      </c>
      <c r="J13" s="54"/>
      <c r="K13" s="52">
        <f t="shared" si="2"/>
        <v>0</v>
      </c>
    </row>
    <row r="14" spans="1:11" x14ac:dyDescent="0.3">
      <c r="A14" s="62" t="s">
        <v>242</v>
      </c>
      <c r="B14" s="37" t="s">
        <v>43</v>
      </c>
      <c r="C14" s="67" t="s">
        <v>563</v>
      </c>
      <c r="D14" s="75"/>
      <c r="E14" s="37">
        <v>3300</v>
      </c>
      <c r="F14" s="40">
        <v>1.48</v>
      </c>
      <c r="G14" s="39">
        <f t="shared" si="0"/>
        <v>4884</v>
      </c>
      <c r="H14" s="3"/>
      <c r="I14" s="51">
        <f t="shared" si="1"/>
        <v>0</v>
      </c>
      <c r="J14" s="54"/>
      <c r="K14" s="52">
        <f t="shared" si="2"/>
        <v>0</v>
      </c>
    </row>
    <row r="15" spans="1:11" x14ac:dyDescent="0.3">
      <c r="A15" s="62" t="s">
        <v>243</v>
      </c>
      <c r="B15" s="37" t="s">
        <v>488</v>
      </c>
      <c r="C15" s="67" t="s">
        <v>563</v>
      </c>
      <c r="D15" s="75"/>
      <c r="E15" s="37">
        <v>375</v>
      </c>
      <c r="F15" s="40">
        <v>1.41</v>
      </c>
      <c r="G15" s="39">
        <f t="shared" si="0"/>
        <v>528.75</v>
      </c>
      <c r="H15" s="3"/>
      <c r="I15" s="51">
        <f t="shared" si="1"/>
        <v>0</v>
      </c>
      <c r="J15" s="54"/>
      <c r="K15" s="52">
        <f t="shared" si="2"/>
        <v>0</v>
      </c>
    </row>
    <row r="16" spans="1:11" x14ac:dyDescent="0.3">
      <c r="A16" s="62" t="s">
        <v>244</v>
      </c>
      <c r="B16" s="37" t="s">
        <v>44</v>
      </c>
      <c r="C16" s="67" t="s">
        <v>563</v>
      </c>
      <c r="D16" s="75"/>
      <c r="E16" s="37">
        <v>600</v>
      </c>
      <c r="F16" s="40">
        <v>0.15</v>
      </c>
      <c r="G16" s="39">
        <f t="shared" si="0"/>
        <v>90</v>
      </c>
      <c r="H16" s="3"/>
      <c r="I16" s="51">
        <f t="shared" si="1"/>
        <v>0</v>
      </c>
      <c r="J16" s="54"/>
      <c r="K16" s="52">
        <f t="shared" si="2"/>
        <v>0</v>
      </c>
    </row>
    <row r="17" spans="1:11" x14ac:dyDescent="0.3">
      <c r="A17" s="62" t="s">
        <v>245</v>
      </c>
      <c r="B17" s="37" t="s">
        <v>489</v>
      </c>
      <c r="C17" s="67" t="s">
        <v>563</v>
      </c>
      <c r="D17" s="75"/>
      <c r="E17" s="37">
        <v>1200</v>
      </c>
      <c r="F17" s="40">
        <v>0.12</v>
      </c>
      <c r="G17" s="39">
        <f t="shared" si="0"/>
        <v>144</v>
      </c>
      <c r="H17" s="3"/>
      <c r="I17" s="51">
        <f t="shared" si="1"/>
        <v>0</v>
      </c>
      <c r="J17" s="54"/>
      <c r="K17" s="52">
        <f t="shared" si="2"/>
        <v>0</v>
      </c>
    </row>
    <row r="18" spans="1:11" x14ac:dyDescent="0.3">
      <c r="A18" s="62" t="s">
        <v>246</v>
      </c>
      <c r="B18" s="37" t="s">
        <v>45</v>
      </c>
      <c r="C18" s="67" t="s">
        <v>563</v>
      </c>
      <c r="D18" s="75"/>
      <c r="E18" s="37">
        <v>150</v>
      </c>
      <c r="F18" s="40">
        <v>7.0000000000000007E-2</v>
      </c>
      <c r="G18" s="39">
        <f t="shared" si="0"/>
        <v>10.5</v>
      </c>
      <c r="H18" s="3"/>
      <c r="I18" s="51">
        <f t="shared" si="1"/>
        <v>0</v>
      </c>
      <c r="J18" s="54"/>
      <c r="K18" s="52">
        <f t="shared" si="2"/>
        <v>0</v>
      </c>
    </row>
    <row r="19" spans="1:11" x14ac:dyDescent="0.3">
      <c r="A19" s="62" t="s">
        <v>247</v>
      </c>
      <c r="B19" s="37" t="s">
        <v>46</v>
      </c>
      <c r="C19" s="67" t="s">
        <v>563</v>
      </c>
      <c r="D19" s="75"/>
      <c r="E19" s="37">
        <v>15</v>
      </c>
      <c r="F19" s="40">
        <v>5.1100000000000003</v>
      </c>
      <c r="G19" s="39">
        <f t="shared" si="0"/>
        <v>76.650000000000006</v>
      </c>
      <c r="H19" s="3"/>
      <c r="I19" s="51">
        <f t="shared" si="1"/>
        <v>0</v>
      </c>
      <c r="J19" s="54"/>
      <c r="K19" s="52">
        <f t="shared" si="2"/>
        <v>0</v>
      </c>
    </row>
    <row r="20" spans="1:11" x14ac:dyDescent="0.3">
      <c r="A20" s="62" t="s">
        <v>248</v>
      </c>
      <c r="B20" s="37" t="s">
        <v>490</v>
      </c>
      <c r="C20" s="67" t="s">
        <v>563</v>
      </c>
      <c r="D20" s="75"/>
      <c r="E20" s="37">
        <v>525</v>
      </c>
      <c r="F20" s="40">
        <v>0.93</v>
      </c>
      <c r="G20" s="39">
        <f t="shared" si="0"/>
        <v>488.25</v>
      </c>
      <c r="H20" s="3"/>
      <c r="I20" s="51">
        <f t="shared" si="1"/>
        <v>0</v>
      </c>
      <c r="J20" s="54"/>
      <c r="K20" s="52">
        <f t="shared" si="2"/>
        <v>0</v>
      </c>
    </row>
    <row r="21" spans="1:11" x14ac:dyDescent="0.3">
      <c r="A21" s="62" t="s">
        <v>249</v>
      </c>
      <c r="B21" s="37" t="s">
        <v>47</v>
      </c>
      <c r="C21" s="67" t="s">
        <v>563</v>
      </c>
      <c r="D21" s="75"/>
      <c r="E21" s="37">
        <v>3</v>
      </c>
      <c r="F21" s="40">
        <v>0.37</v>
      </c>
      <c r="G21" s="39">
        <f t="shared" si="0"/>
        <v>1.1100000000000001</v>
      </c>
      <c r="H21" s="3"/>
      <c r="I21" s="51">
        <f t="shared" si="1"/>
        <v>0</v>
      </c>
      <c r="J21" s="54"/>
      <c r="K21" s="52">
        <f t="shared" si="2"/>
        <v>0</v>
      </c>
    </row>
    <row r="22" spans="1:11" x14ac:dyDescent="0.3">
      <c r="A22" s="62" t="s">
        <v>250</v>
      </c>
      <c r="B22" s="37" t="s">
        <v>48</v>
      </c>
      <c r="C22" s="67" t="s">
        <v>563</v>
      </c>
      <c r="D22" s="75"/>
      <c r="E22" s="37">
        <v>3</v>
      </c>
      <c r="F22" s="40">
        <v>0.37</v>
      </c>
      <c r="G22" s="39">
        <f t="shared" si="0"/>
        <v>1.1100000000000001</v>
      </c>
      <c r="H22" s="3"/>
      <c r="I22" s="51">
        <f t="shared" si="1"/>
        <v>0</v>
      </c>
      <c r="J22" s="54"/>
      <c r="K22" s="52">
        <f t="shared" si="2"/>
        <v>0</v>
      </c>
    </row>
    <row r="23" spans="1:11" x14ac:dyDescent="0.3">
      <c r="A23" s="62" t="s">
        <v>251</v>
      </c>
      <c r="B23" s="37" t="s">
        <v>49</v>
      </c>
      <c r="C23" s="67" t="s">
        <v>563</v>
      </c>
      <c r="D23" s="75"/>
      <c r="E23" s="37">
        <v>8</v>
      </c>
      <c r="F23" s="40">
        <v>0.31</v>
      </c>
      <c r="G23" s="39">
        <f t="shared" si="0"/>
        <v>2.48</v>
      </c>
      <c r="H23" s="3"/>
      <c r="I23" s="51">
        <f t="shared" si="1"/>
        <v>0</v>
      </c>
      <c r="J23" s="54"/>
      <c r="K23" s="52">
        <f t="shared" si="2"/>
        <v>0</v>
      </c>
    </row>
    <row r="24" spans="1:11" x14ac:dyDescent="0.3">
      <c r="A24" s="62" t="s">
        <v>252</v>
      </c>
      <c r="B24" s="37" t="s">
        <v>50</v>
      </c>
      <c r="C24" s="67" t="s">
        <v>563</v>
      </c>
      <c r="D24" s="75"/>
      <c r="E24" s="37">
        <v>8</v>
      </c>
      <c r="F24" s="40">
        <v>0.31</v>
      </c>
      <c r="G24" s="39">
        <f t="shared" si="0"/>
        <v>2.48</v>
      </c>
      <c r="H24" s="3"/>
      <c r="I24" s="51">
        <f t="shared" si="1"/>
        <v>0</v>
      </c>
      <c r="J24" s="54"/>
      <c r="K24" s="52">
        <f t="shared" si="2"/>
        <v>0</v>
      </c>
    </row>
    <row r="25" spans="1:11" x14ac:dyDescent="0.3">
      <c r="A25" s="62" t="s">
        <v>253</v>
      </c>
      <c r="B25" s="37" t="s">
        <v>51</v>
      </c>
      <c r="C25" s="67" t="s">
        <v>563</v>
      </c>
      <c r="D25" s="75"/>
      <c r="E25" s="37">
        <v>8</v>
      </c>
      <c r="F25" s="40">
        <v>0.37</v>
      </c>
      <c r="G25" s="39">
        <f t="shared" si="0"/>
        <v>2.96</v>
      </c>
      <c r="H25" s="3"/>
      <c r="I25" s="51">
        <f t="shared" si="1"/>
        <v>0</v>
      </c>
      <c r="J25" s="54"/>
      <c r="K25" s="52">
        <f t="shared" si="2"/>
        <v>0</v>
      </c>
    </row>
    <row r="26" spans="1:11" x14ac:dyDescent="0.3">
      <c r="A26" s="62" t="s">
        <v>254</v>
      </c>
      <c r="B26" s="37" t="s">
        <v>52</v>
      </c>
      <c r="C26" s="67" t="s">
        <v>563</v>
      </c>
      <c r="D26" s="75"/>
      <c r="E26" s="37">
        <v>8</v>
      </c>
      <c r="F26" s="40">
        <v>1.07</v>
      </c>
      <c r="G26" s="39">
        <f t="shared" si="0"/>
        <v>8.56</v>
      </c>
      <c r="H26" s="3"/>
      <c r="I26" s="51">
        <f t="shared" si="1"/>
        <v>0</v>
      </c>
      <c r="J26" s="54"/>
      <c r="K26" s="52">
        <f t="shared" si="2"/>
        <v>0</v>
      </c>
    </row>
    <row r="27" spans="1:11" x14ac:dyDescent="0.3">
      <c r="A27" s="62" t="s">
        <v>255</v>
      </c>
      <c r="B27" s="37" t="s">
        <v>53</v>
      </c>
      <c r="C27" s="67" t="s">
        <v>563</v>
      </c>
      <c r="D27" s="75"/>
      <c r="E27" s="37">
        <v>15</v>
      </c>
      <c r="F27" s="40">
        <v>1.07</v>
      </c>
      <c r="G27" s="39">
        <f t="shared" si="0"/>
        <v>16.05</v>
      </c>
      <c r="H27" s="3"/>
      <c r="I27" s="51">
        <f t="shared" si="1"/>
        <v>0</v>
      </c>
      <c r="J27" s="54"/>
      <c r="K27" s="52">
        <f t="shared" si="2"/>
        <v>0</v>
      </c>
    </row>
    <row r="28" spans="1:11" x14ac:dyDescent="0.3">
      <c r="A28" s="62" t="s">
        <v>256</v>
      </c>
      <c r="B28" s="37" t="s">
        <v>54</v>
      </c>
      <c r="C28" s="67" t="s">
        <v>563</v>
      </c>
      <c r="D28" s="75"/>
      <c r="E28" s="37">
        <v>15</v>
      </c>
      <c r="F28" s="40">
        <v>1.07</v>
      </c>
      <c r="G28" s="39">
        <f t="shared" si="0"/>
        <v>16.05</v>
      </c>
      <c r="H28" s="3"/>
      <c r="I28" s="51">
        <f t="shared" si="1"/>
        <v>0</v>
      </c>
      <c r="J28" s="54"/>
      <c r="K28" s="52">
        <f t="shared" si="2"/>
        <v>0</v>
      </c>
    </row>
    <row r="29" spans="1:11" x14ac:dyDescent="0.3">
      <c r="A29" s="62" t="s">
        <v>257</v>
      </c>
      <c r="B29" s="37" t="s">
        <v>55</v>
      </c>
      <c r="C29" s="67" t="s">
        <v>563</v>
      </c>
      <c r="D29" s="75"/>
      <c r="E29" s="37">
        <v>15</v>
      </c>
      <c r="F29" s="40">
        <v>1.07</v>
      </c>
      <c r="G29" s="39">
        <f t="shared" si="0"/>
        <v>16.05</v>
      </c>
      <c r="H29" s="3"/>
      <c r="I29" s="51">
        <f t="shared" si="1"/>
        <v>0</v>
      </c>
      <c r="J29" s="54"/>
      <c r="K29" s="52">
        <f t="shared" si="2"/>
        <v>0</v>
      </c>
    </row>
    <row r="30" spans="1:11" x14ac:dyDescent="0.3">
      <c r="A30" s="62" t="s">
        <v>258</v>
      </c>
      <c r="B30" s="37" t="s">
        <v>56</v>
      </c>
      <c r="C30" s="67" t="s">
        <v>563</v>
      </c>
      <c r="D30" s="75"/>
      <c r="E30" s="37">
        <v>8</v>
      </c>
      <c r="F30" s="40">
        <v>2.06</v>
      </c>
      <c r="G30" s="39">
        <f t="shared" si="0"/>
        <v>16.48</v>
      </c>
      <c r="H30" s="3"/>
      <c r="I30" s="51">
        <f t="shared" si="1"/>
        <v>0</v>
      </c>
      <c r="J30" s="54"/>
      <c r="K30" s="52">
        <f t="shared" si="2"/>
        <v>0</v>
      </c>
    </row>
    <row r="31" spans="1:11" x14ac:dyDescent="0.3">
      <c r="A31" s="62" t="s">
        <v>259</v>
      </c>
      <c r="B31" s="37" t="s">
        <v>57</v>
      </c>
      <c r="C31" s="67" t="s">
        <v>563</v>
      </c>
      <c r="D31" s="75"/>
      <c r="E31" s="37">
        <v>8</v>
      </c>
      <c r="F31" s="40">
        <v>1.07</v>
      </c>
      <c r="G31" s="39">
        <f t="shared" si="0"/>
        <v>8.56</v>
      </c>
      <c r="H31" s="3"/>
      <c r="I31" s="51">
        <f t="shared" si="1"/>
        <v>0</v>
      </c>
      <c r="J31" s="54"/>
      <c r="K31" s="52">
        <f t="shared" si="2"/>
        <v>0</v>
      </c>
    </row>
    <row r="32" spans="1:11" x14ac:dyDescent="0.3">
      <c r="A32" s="62" t="s">
        <v>260</v>
      </c>
      <c r="B32" s="37" t="s">
        <v>58</v>
      </c>
      <c r="C32" s="67" t="s">
        <v>563</v>
      </c>
      <c r="D32" s="75"/>
      <c r="E32" s="37">
        <v>300</v>
      </c>
      <c r="F32" s="40">
        <v>7.0000000000000007E-2</v>
      </c>
      <c r="G32" s="39">
        <f t="shared" si="0"/>
        <v>21</v>
      </c>
      <c r="H32" s="3"/>
      <c r="I32" s="51">
        <f t="shared" si="1"/>
        <v>0</v>
      </c>
      <c r="J32" s="54"/>
      <c r="K32" s="52">
        <f t="shared" si="2"/>
        <v>0</v>
      </c>
    </row>
    <row r="33" spans="1:11" x14ac:dyDescent="0.3">
      <c r="A33" s="62" t="s">
        <v>261</v>
      </c>
      <c r="B33" s="37" t="s">
        <v>491</v>
      </c>
      <c r="C33" s="69" t="s">
        <v>565</v>
      </c>
      <c r="D33" s="75"/>
      <c r="E33" s="37">
        <v>15</v>
      </c>
      <c r="F33" s="40">
        <v>6</v>
      </c>
      <c r="G33" s="39">
        <f t="shared" si="0"/>
        <v>90</v>
      </c>
      <c r="H33" s="3"/>
      <c r="I33" s="51">
        <f t="shared" si="1"/>
        <v>0</v>
      </c>
      <c r="J33" s="54"/>
      <c r="K33" s="52">
        <f t="shared" si="2"/>
        <v>0</v>
      </c>
    </row>
    <row r="34" spans="1:11" x14ac:dyDescent="0.3">
      <c r="A34" s="62" t="s">
        <v>262</v>
      </c>
      <c r="B34" s="37" t="s">
        <v>492</v>
      </c>
      <c r="C34" s="69" t="s">
        <v>566</v>
      </c>
      <c r="D34" s="75"/>
      <c r="E34" s="37">
        <v>400</v>
      </c>
      <c r="F34" s="40">
        <v>17</v>
      </c>
      <c r="G34" s="39">
        <f t="shared" si="0"/>
        <v>6800</v>
      </c>
      <c r="H34" s="3"/>
      <c r="I34" s="51">
        <f t="shared" si="1"/>
        <v>0</v>
      </c>
      <c r="J34" s="54"/>
      <c r="K34" s="52">
        <f t="shared" si="2"/>
        <v>0</v>
      </c>
    </row>
    <row r="35" spans="1:11" x14ac:dyDescent="0.3">
      <c r="A35" s="62" t="s">
        <v>263</v>
      </c>
      <c r="B35" s="37" t="s">
        <v>493</v>
      </c>
      <c r="C35" s="69" t="s">
        <v>567</v>
      </c>
      <c r="D35" s="75"/>
      <c r="E35" s="37">
        <v>75</v>
      </c>
      <c r="F35" s="40">
        <v>40</v>
      </c>
      <c r="G35" s="39">
        <f t="shared" si="0"/>
        <v>3000</v>
      </c>
      <c r="H35" s="3"/>
      <c r="I35" s="51">
        <f t="shared" si="1"/>
        <v>0</v>
      </c>
      <c r="J35" s="54"/>
      <c r="K35" s="52">
        <f t="shared" si="2"/>
        <v>0</v>
      </c>
    </row>
    <row r="36" spans="1:11" x14ac:dyDescent="0.3">
      <c r="A36" s="62" t="s">
        <v>264</v>
      </c>
      <c r="B36" s="37" t="s">
        <v>494</v>
      </c>
      <c r="C36" s="67" t="s">
        <v>563</v>
      </c>
      <c r="D36" s="75"/>
      <c r="E36" s="37">
        <v>6</v>
      </c>
      <c r="F36" s="40">
        <v>4.3899999999999997</v>
      </c>
      <c r="G36" s="39">
        <f t="shared" si="0"/>
        <v>26.34</v>
      </c>
      <c r="H36" s="3"/>
      <c r="I36" s="51">
        <f t="shared" si="1"/>
        <v>0</v>
      </c>
      <c r="J36" s="54"/>
      <c r="K36" s="52">
        <f t="shared" si="2"/>
        <v>0</v>
      </c>
    </row>
    <row r="37" spans="1:11" x14ac:dyDescent="0.3">
      <c r="A37" s="62" t="s">
        <v>265</v>
      </c>
      <c r="B37" s="37" t="s">
        <v>59</v>
      </c>
      <c r="C37" s="67" t="s">
        <v>563</v>
      </c>
      <c r="D37" s="75"/>
      <c r="E37" s="37">
        <v>12</v>
      </c>
      <c r="F37" s="40">
        <v>0.51</v>
      </c>
      <c r="G37" s="39">
        <f t="shared" si="0"/>
        <v>6.12</v>
      </c>
      <c r="H37" s="3"/>
      <c r="I37" s="51">
        <f t="shared" si="1"/>
        <v>0</v>
      </c>
      <c r="J37" s="54"/>
      <c r="K37" s="52">
        <f t="shared" si="2"/>
        <v>0</v>
      </c>
    </row>
    <row r="38" spans="1:11" x14ac:dyDescent="0.3">
      <c r="A38" s="62" t="s">
        <v>266</v>
      </c>
      <c r="B38" s="37" t="s">
        <v>495</v>
      </c>
      <c r="C38" s="69" t="s">
        <v>568</v>
      </c>
      <c r="D38" s="75"/>
      <c r="E38" s="37">
        <v>15</v>
      </c>
      <c r="F38" s="40">
        <v>42.5</v>
      </c>
      <c r="G38" s="39">
        <f t="shared" si="0"/>
        <v>637.5</v>
      </c>
      <c r="H38" s="3"/>
      <c r="I38" s="51">
        <f t="shared" si="1"/>
        <v>0</v>
      </c>
      <c r="J38" s="54"/>
      <c r="K38" s="52">
        <f t="shared" si="2"/>
        <v>0</v>
      </c>
    </row>
    <row r="39" spans="1:11" x14ac:dyDescent="0.3">
      <c r="A39" s="62" t="s">
        <v>267</v>
      </c>
      <c r="B39" s="37" t="s">
        <v>60</v>
      </c>
      <c r="C39" s="67" t="s">
        <v>563</v>
      </c>
      <c r="D39" s="75"/>
      <c r="E39" s="37">
        <v>100</v>
      </c>
      <c r="F39" s="40">
        <v>1.1100000000000001</v>
      </c>
      <c r="G39" s="39">
        <f t="shared" si="0"/>
        <v>111</v>
      </c>
      <c r="H39" s="3"/>
      <c r="I39" s="51">
        <f t="shared" si="1"/>
        <v>0</v>
      </c>
      <c r="J39" s="54"/>
      <c r="K39" s="52">
        <f t="shared" si="2"/>
        <v>0</v>
      </c>
    </row>
    <row r="40" spans="1:11" x14ac:dyDescent="0.3">
      <c r="A40" s="62" t="s">
        <v>268</v>
      </c>
      <c r="B40" s="37" t="s">
        <v>61</v>
      </c>
      <c r="C40" s="67" t="s">
        <v>563</v>
      </c>
      <c r="D40" s="75"/>
      <c r="E40" s="37">
        <v>3</v>
      </c>
      <c r="F40" s="40">
        <v>59.93</v>
      </c>
      <c r="G40" s="39">
        <f t="shared" si="0"/>
        <v>179.79</v>
      </c>
      <c r="H40" s="3"/>
      <c r="I40" s="51">
        <f t="shared" si="1"/>
        <v>0</v>
      </c>
      <c r="J40" s="54"/>
      <c r="K40" s="52">
        <f t="shared" si="2"/>
        <v>0</v>
      </c>
    </row>
    <row r="41" spans="1:11" x14ac:dyDescent="0.3">
      <c r="A41" s="62" t="s">
        <v>269</v>
      </c>
      <c r="B41" s="37" t="s">
        <v>496</v>
      </c>
      <c r="C41" s="69" t="s">
        <v>566</v>
      </c>
      <c r="D41" s="75"/>
      <c r="E41" s="37">
        <v>4</v>
      </c>
      <c r="F41" s="40">
        <v>95</v>
      </c>
      <c r="G41" s="39">
        <f t="shared" si="0"/>
        <v>380</v>
      </c>
      <c r="H41" s="3"/>
      <c r="I41" s="51">
        <f t="shared" si="1"/>
        <v>0</v>
      </c>
      <c r="J41" s="54"/>
      <c r="K41" s="52">
        <f t="shared" si="2"/>
        <v>0</v>
      </c>
    </row>
    <row r="42" spans="1:11" x14ac:dyDescent="0.3">
      <c r="A42" s="62" t="s">
        <v>270</v>
      </c>
      <c r="B42" s="37" t="s">
        <v>62</v>
      </c>
      <c r="C42" s="67" t="s">
        <v>563</v>
      </c>
      <c r="D42" s="75"/>
      <c r="E42" s="37">
        <v>90</v>
      </c>
      <c r="F42" s="40">
        <v>0.77</v>
      </c>
      <c r="G42" s="39">
        <f t="shared" si="0"/>
        <v>69.3</v>
      </c>
      <c r="H42" s="3"/>
      <c r="I42" s="51">
        <f t="shared" si="1"/>
        <v>0</v>
      </c>
      <c r="J42" s="54"/>
      <c r="K42" s="52">
        <f t="shared" si="2"/>
        <v>0</v>
      </c>
    </row>
    <row r="43" spans="1:11" x14ac:dyDescent="0.3">
      <c r="A43" s="62" t="s">
        <v>271</v>
      </c>
      <c r="B43" s="37" t="s">
        <v>63</v>
      </c>
      <c r="C43" s="67" t="s">
        <v>563</v>
      </c>
      <c r="D43" s="75"/>
      <c r="E43" s="37">
        <v>3</v>
      </c>
      <c r="F43" s="40">
        <v>30.6</v>
      </c>
      <c r="G43" s="39">
        <f t="shared" si="0"/>
        <v>91.8</v>
      </c>
      <c r="H43" s="3"/>
      <c r="I43" s="51">
        <f t="shared" si="1"/>
        <v>0</v>
      </c>
      <c r="J43" s="54"/>
      <c r="K43" s="52">
        <f t="shared" si="2"/>
        <v>0</v>
      </c>
    </row>
    <row r="44" spans="1:11" x14ac:dyDescent="0.3">
      <c r="A44" s="62" t="s">
        <v>272</v>
      </c>
      <c r="B44" s="37" t="s">
        <v>497</v>
      </c>
      <c r="C44" s="69" t="s">
        <v>565</v>
      </c>
      <c r="D44" s="75"/>
      <c r="E44" s="37">
        <v>5</v>
      </c>
      <c r="F44" s="40">
        <v>2.75</v>
      </c>
      <c r="G44" s="39">
        <f t="shared" si="0"/>
        <v>13.75</v>
      </c>
      <c r="H44" s="3"/>
      <c r="I44" s="51">
        <f t="shared" si="1"/>
        <v>0</v>
      </c>
      <c r="J44" s="54"/>
      <c r="K44" s="52">
        <f t="shared" si="2"/>
        <v>0</v>
      </c>
    </row>
    <row r="45" spans="1:11" x14ac:dyDescent="0.3">
      <c r="A45" s="62" t="s">
        <v>273</v>
      </c>
      <c r="B45" s="37" t="s">
        <v>498</v>
      </c>
      <c r="C45" s="69" t="s">
        <v>565</v>
      </c>
      <c r="D45" s="75"/>
      <c r="E45" s="37">
        <v>5</v>
      </c>
      <c r="F45" s="40">
        <v>2.75</v>
      </c>
      <c r="G45" s="39">
        <f t="shared" si="0"/>
        <v>13.75</v>
      </c>
      <c r="H45" s="3"/>
      <c r="I45" s="51">
        <f t="shared" si="1"/>
        <v>0</v>
      </c>
      <c r="J45" s="54"/>
      <c r="K45" s="52">
        <f t="shared" si="2"/>
        <v>0</v>
      </c>
    </row>
    <row r="46" spans="1:11" x14ac:dyDescent="0.3">
      <c r="A46" s="62" t="s">
        <v>274</v>
      </c>
      <c r="B46" s="37" t="s">
        <v>499</v>
      </c>
      <c r="C46" s="69" t="s">
        <v>565</v>
      </c>
      <c r="D46" s="75"/>
      <c r="E46" s="37">
        <v>5</v>
      </c>
      <c r="F46" s="40">
        <v>2.75</v>
      </c>
      <c r="G46" s="39">
        <f t="shared" si="0"/>
        <v>13.75</v>
      </c>
      <c r="H46" s="3"/>
      <c r="I46" s="51">
        <f t="shared" si="1"/>
        <v>0</v>
      </c>
      <c r="J46" s="54"/>
      <c r="K46" s="52">
        <f t="shared" si="2"/>
        <v>0</v>
      </c>
    </row>
    <row r="47" spans="1:11" x14ac:dyDescent="0.3">
      <c r="A47" s="62" t="s">
        <v>275</v>
      </c>
      <c r="B47" s="37" t="s">
        <v>500</v>
      </c>
      <c r="C47" s="69" t="s">
        <v>565</v>
      </c>
      <c r="D47" s="75"/>
      <c r="E47" s="37">
        <v>120</v>
      </c>
      <c r="F47" s="40">
        <v>2</v>
      </c>
      <c r="G47" s="39">
        <f t="shared" si="0"/>
        <v>240</v>
      </c>
      <c r="H47" s="3"/>
      <c r="I47" s="51">
        <f t="shared" si="1"/>
        <v>0</v>
      </c>
      <c r="J47" s="54"/>
      <c r="K47" s="52">
        <f t="shared" si="2"/>
        <v>0</v>
      </c>
    </row>
    <row r="48" spans="1:11" x14ac:dyDescent="0.3">
      <c r="A48" s="62" t="s">
        <v>276</v>
      </c>
      <c r="B48" s="37" t="s">
        <v>501</v>
      </c>
      <c r="C48" s="69" t="s">
        <v>565</v>
      </c>
      <c r="D48" s="75"/>
      <c r="E48" s="37">
        <v>120</v>
      </c>
      <c r="F48" s="40">
        <v>2</v>
      </c>
      <c r="G48" s="39">
        <f t="shared" si="0"/>
        <v>240</v>
      </c>
      <c r="H48" s="3"/>
      <c r="I48" s="51">
        <f t="shared" si="1"/>
        <v>0</v>
      </c>
      <c r="J48" s="54"/>
      <c r="K48" s="52">
        <f t="shared" si="2"/>
        <v>0</v>
      </c>
    </row>
    <row r="49" spans="1:11" x14ac:dyDescent="0.3">
      <c r="A49" s="62" t="s">
        <v>277</v>
      </c>
      <c r="B49" s="37" t="s">
        <v>502</v>
      </c>
      <c r="C49" s="69" t="s">
        <v>565</v>
      </c>
      <c r="D49" s="75"/>
      <c r="E49" s="37">
        <v>32</v>
      </c>
      <c r="F49" s="40">
        <v>2</v>
      </c>
      <c r="G49" s="39">
        <f t="shared" si="0"/>
        <v>64</v>
      </c>
      <c r="H49" s="3"/>
      <c r="I49" s="51">
        <f t="shared" si="1"/>
        <v>0</v>
      </c>
      <c r="J49" s="54"/>
      <c r="K49" s="52">
        <f t="shared" si="2"/>
        <v>0</v>
      </c>
    </row>
    <row r="50" spans="1:11" x14ac:dyDescent="0.3">
      <c r="A50" s="62" t="s">
        <v>278</v>
      </c>
      <c r="B50" s="37" t="s">
        <v>503</v>
      </c>
      <c r="C50" s="69" t="s">
        <v>565</v>
      </c>
      <c r="D50" s="75"/>
      <c r="E50" s="37">
        <v>10</v>
      </c>
      <c r="F50" s="40">
        <v>2</v>
      </c>
      <c r="G50" s="39">
        <f t="shared" si="0"/>
        <v>20</v>
      </c>
      <c r="H50" s="3"/>
      <c r="I50" s="51">
        <f t="shared" si="1"/>
        <v>0</v>
      </c>
      <c r="J50" s="54"/>
      <c r="K50" s="52">
        <f t="shared" si="2"/>
        <v>0</v>
      </c>
    </row>
    <row r="51" spans="1:11" x14ac:dyDescent="0.3">
      <c r="A51" s="62" t="s">
        <v>279</v>
      </c>
      <c r="B51" s="37" t="s">
        <v>64</v>
      </c>
      <c r="C51" s="67" t="s">
        <v>563</v>
      </c>
      <c r="D51" s="75"/>
      <c r="E51" s="37">
        <v>3</v>
      </c>
      <c r="F51" s="40">
        <v>357.05</v>
      </c>
      <c r="G51" s="39">
        <f t="shared" si="0"/>
        <v>1071.1500000000001</v>
      </c>
      <c r="H51" s="3"/>
      <c r="I51" s="51">
        <f t="shared" si="1"/>
        <v>0</v>
      </c>
      <c r="J51" s="54"/>
      <c r="K51" s="52">
        <f t="shared" si="2"/>
        <v>0</v>
      </c>
    </row>
    <row r="52" spans="1:11" x14ac:dyDescent="0.3">
      <c r="A52" s="62" t="s">
        <v>280</v>
      </c>
      <c r="B52" s="37" t="s">
        <v>504</v>
      </c>
      <c r="C52" s="69" t="s">
        <v>569</v>
      </c>
      <c r="D52" s="75"/>
      <c r="E52" s="37">
        <v>3</v>
      </c>
      <c r="F52" s="40">
        <v>17.649999999999999</v>
      </c>
      <c r="G52" s="39">
        <f t="shared" si="0"/>
        <v>52.95</v>
      </c>
      <c r="H52" s="3"/>
      <c r="I52" s="51">
        <f t="shared" si="1"/>
        <v>0</v>
      </c>
      <c r="J52" s="54"/>
      <c r="K52" s="52">
        <f t="shared" si="2"/>
        <v>0</v>
      </c>
    </row>
    <row r="53" spans="1:11" x14ac:dyDescent="0.3">
      <c r="A53" s="62" t="s">
        <v>281</v>
      </c>
      <c r="B53" s="37" t="s">
        <v>505</v>
      </c>
      <c r="C53" s="69" t="s">
        <v>570</v>
      </c>
      <c r="D53" s="75"/>
      <c r="E53" s="37">
        <v>4</v>
      </c>
      <c r="F53" s="40">
        <v>13.5</v>
      </c>
      <c r="G53" s="39">
        <f t="shared" si="0"/>
        <v>54</v>
      </c>
      <c r="H53" s="3"/>
      <c r="I53" s="51">
        <f t="shared" si="1"/>
        <v>0</v>
      </c>
      <c r="J53" s="54"/>
      <c r="K53" s="52">
        <f t="shared" si="2"/>
        <v>0</v>
      </c>
    </row>
    <row r="54" spans="1:11" x14ac:dyDescent="0.3">
      <c r="A54" s="62" t="s">
        <v>282</v>
      </c>
      <c r="B54" s="37" t="s">
        <v>65</v>
      </c>
      <c r="C54" s="67" t="s">
        <v>563</v>
      </c>
      <c r="D54" s="75"/>
      <c r="E54" s="37">
        <v>15</v>
      </c>
      <c r="F54" s="40">
        <v>2.88</v>
      </c>
      <c r="G54" s="39">
        <f t="shared" si="0"/>
        <v>43.2</v>
      </c>
      <c r="H54" s="3"/>
      <c r="I54" s="51">
        <f t="shared" si="1"/>
        <v>0</v>
      </c>
      <c r="J54" s="54"/>
      <c r="K54" s="52">
        <f t="shared" si="2"/>
        <v>0</v>
      </c>
    </row>
    <row r="55" spans="1:11" x14ac:dyDescent="0.3">
      <c r="A55" s="62" t="s">
        <v>283</v>
      </c>
      <c r="B55" s="37" t="s">
        <v>66</v>
      </c>
      <c r="C55" s="67" t="s">
        <v>563</v>
      </c>
      <c r="D55" s="75"/>
      <c r="E55" s="37">
        <v>15</v>
      </c>
      <c r="F55" s="40">
        <v>0.41</v>
      </c>
      <c r="G55" s="39">
        <f t="shared" si="0"/>
        <v>6.15</v>
      </c>
      <c r="H55" s="3"/>
      <c r="I55" s="51">
        <f t="shared" si="1"/>
        <v>0</v>
      </c>
      <c r="J55" s="54"/>
      <c r="K55" s="52">
        <f t="shared" si="2"/>
        <v>0</v>
      </c>
    </row>
    <row r="56" spans="1:11" x14ac:dyDescent="0.3">
      <c r="A56" s="62" t="s">
        <v>284</v>
      </c>
      <c r="B56" s="37" t="s">
        <v>67</v>
      </c>
      <c r="C56" s="67" t="s">
        <v>563</v>
      </c>
      <c r="D56" s="75"/>
      <c r="E56" s="37">
        <v>9</v>
      </c>
      <c r="F56" s="40">
        <v>30.9</v>
      </c>
      <c r="G56" s="39">
        <f t="shared" si="0"/>
        <v>278.10000000000002</v>
      </c>
      <c r="H56" s="3"/>
      <c r="I56" s="51">
        <f t="shared" si="1"/>
        <v>0</v>
      </c>
      <c r="J56" s="54"/>
      <c r="K56" s="52">
        <f t="shared" si="2"/>
        <v>0</v>
      </c>
    </row>
    <row r="57" spans="1:11" x14ac:dyDescent="0.3">
      <c r="A57" s="62" t="s">
        <v>285</v>
      </c>
      <c r="B57" s="37" t="s">
        <v>506</v>
      </c>
      <c r="C57" s="67" t="s">
        <v>563</v>
      </c>
      <c r="D57" s="75"/>
      <c r="E57" s="37">
        <v>2</v>
      </c>
      <c r="F57" s="40">
        <v>15.24</v>
      </c>
      <c r="G57" s="39">
        <f t="shared" si="0"/>
        <v>30.48</v>
      </c>
      <c r="H57" s="3"/>
      <c r="I57" s="51">
        <f t="shared" si="1"/>
        <v>0</v>
      </c>
      <c r="J57" s="54"/>
      <c r="K57" s="52">
        <f t="shared" si="2"/>
        <v>0</v>
      </c>
    </row>
    <row r="58" spans="1:11" x14ac:dyDescent="0.3">
      <c r="A58" s="62" t="s">
        <v>286</v>
      </c>
      <c r="B58" s="37" t="s">
        <v>507</v>
      </c>
      <c r="C58" s="67" t="s">
        <v>563</v>
      </c>
      <c r="D58" s="75"/>
      <c r="E58" s="37">
        <v>2</v>
      </c>
      <c r="F58" s="40">
        <v>15.24</v>
      </c>
      <c r="G58" s="39">
        <f t="shared" si="0"/>
        <v>30.48</v>
      </c>
      <c r="H58" s="3"/>
      <c r="I58" s="51">
        <f t="shared" si="1"/>
        <v>0</v>
      </c>
      <c r="J58" s="54"/>
      <c r="K58" s="52">
        <f t="shared" si="2"/>
        <v>0</v>
      </c>
    </row>
    <row r="59" spans="1:11" x14ac:dyDescent="0.3">
      <c r="A59" s="62" t="s">
        <v>287</v>
      </c>
      <c r="B59" s="37" t="s">
        <v>508</v>
      </c>
      <c r="C59" s="67" t="s">
        <v>563</v>
      </c>
      <c r="D59" s="75"/>
      <c r="E59" s="37">
        <v>2</v>
      </c>
      <c r="F59" s="40">
        <v>15.24</v>
      </c>
      <c r="G59" s="39">
        <f t="shared" si="0"/>
        <v>30.48</v>
      </c>
      <c r="H59" s="3"/>
      <c r="I59" s="51">
        <f t="shared" si="1"/>
        <v>0</v>
      </c>
      <c r="J59" s="54"/>
      <c r="K59" s="52">
        <f t="shared" si="2"/>
        <v>0</v>
      </c>
    </row>
    <row r="60" spans="1:11" x14ac:dyDescent="0.3">
      <c r="A60" s="62" t="s">
        <v>288</v>
      </c>
      <c r="B60" s="37" t="s">
        <v>509</v>
      </c>
      <c r="C60" s="67" t="s">
        <v>563</v>
      </c>
      <c r="D60" s="75"/>
      <c r="E60" s="37">
        <v>2</v>
      </c>
      <c r="F60" s="40">
        <v>15.24</v>
      </c>
      <c r="G60" s="39">
        <f t="shared" si="0"/>
        <v>30.48</v>
      </c>
      <c r="H60" s="3"/>
      <c r="I60" s="51">
        <f t="shared" si="1"/>
        <v>0</v>
      </c>
      <c r="J60" s="54"/>
      <c r="K60" s="52">
        <f t="shared" si="2"/>
        <v>0</v>
      </c>
    </row>
    <row r="61" spans="1:11" x14ac:dyDescent="0.3">
      <c r="A61" s="62" t="s">
        <v>289</v>
      </c>
      <c r="B61" s="37" t="s">
        <v>510</v>
      </c>
      <c r="C61" s="67" t="s">
        <v>563</v>
      </c>
      <c r="D61" s="75"/>
      <c r="E61" s="37">
        <v>2</v>
      </c>
      <c r="F61" s="40">
        <v>15.24</v>
      </c>
      <c r="G61" s="39">
        <f t="shared" si="0"/>
        <v>30.48</v>
      </c>
      <c r="H61" s="3"/>
      <c r="I61" s="51">
        <f t="shared" si="1"/>
        <v>0</v>
      </c>
      <c r="J61" s="54"/>
      <c r="K61" s="52">
        <f t="shared" si="2"/>
        <v>0</v>
      </c>
    </row>
    <row r="62" spans="1:11" x14ac:dyDescent="0.3">
      <c r="A62" s="62" t="s">
        <v>290</v>
      </c>
      <c r="B62" s="37" t="s">
        <v>68</v>
      </c>
      <c r="C62" s="67" t="s">
        <v>563</v>
      </c>
      <c r="D62" s="75"/>
      <c r="E62" s="37">
        <v>200</v>
      </c>
      <c r="F62" s="40">
        <v>0.15</v>
      </c>
      <c r="G62" s="39">
        <f t="shared" si="0"/>
        <v>30</v>
      </c>
      <c r="H62" s="3"/>
      <c r="I62" s="51">
        <f t="shared" si="1"/>
        <v>0</v>
      </c>
      <c r="J62" s="54"/>
      <c r="K62" s="52">
        <f t="shared" si="2"/>
        <v>0</v>
      </c>
    </row>
    <row r="63" spans="1:11" x14ac:dyDescent="0.3">
      <c r="A63" s="62" t="s">
        <v>291</v>
      </c>
      <c r="B63" s="37" t="s">
        <v>69</v>
      </c>
      <c r="C63" s="67" t="s">
        <v>563</v>
      </c>
      <c r="D63" s="75"/>
      <c r="E63" s="37">
        <v>50</v>
      </c>
      <c r="F63" s="40">
        <v>0.96</v>
      </c>
      <c r="G63" s="39">
        <f t="shared" si="0"/>
        <v>48</v>
      </c>
      <c r="H63" s="3"/>
      <c r="I63" s="51">
        <f t="shared" si="1"/>
        <v>0</v>
      </c>
      <c r="J63" s="54"/>
      <c r="K63" s="52">
        <f t="shared" si="2"/>
        <v>0</v>
      </c>
    </row>
    <row r="64" spans="1:11" x14ac:dyDescent="0.3">
      <c r="A64" s="62" t="s">
        <v>292</v>
      </c>
      <c r="B64" s="36" t="s">
        <v>70</v>
      </c>
      <c r="C64" s="69" t="s">
        <v>565</v>
      </c>
      <c r="D64" s="75"/>
      <c r="E64" s="43">
        <v>4</v>
      </c>
      <c r="F64" s="44">
        <v>3</v>
      </c>
      <c r="G64" s="39">
        <f t="shared" si="0"/>
        <v>12</v>
      </c>
      <c r="H64" s="3"/>
      <c r="I64" s="51">
        <f t="shared" si="1"/>
        <v>0</v>
      </c>
      <c r="J64" s="54"/>
      <c r="K64" s="52">
        <f t="shared" si="2"/>
        <v>0</v>
      </c>
    </row>
    <row r="65" spans="1:11" x14ac:dyDescent="0.3">
      <c r="A65" s="62" t="s">
        <v>293</v>
      </c>
      <c r="B65" s="36" t="s">
        <v>511</v>
      </c>
      <c r="C65" s="69" t="s">
        <v>571</v>
      </c>
      <c r="D65" s="75"/>
      <c r="E65" s="42">
        <v>150</v>
      </c>
      <c r="F65" s="40">
        <v>16.68</v>
      </c>
      <c r="G65" s="39">
        <f t="shared" si="0"/>
        <v>2502</v>
      </c>
      <c r="H65" s="3"/>
      <c r="I65" s="51">
        <f t="shared" si="1"/>
        <v>0</v>
      </c>
      <c r="J65" s="54"/>
      <c r="K65" s="52">
        <f t="shared" si="2"/>
        <v>0</v>
      </c>
    </row>
    <row r="66" spans="1:11" x14ac:dyDescent="0.3">
      <c r="A66" s="62" t="s">
        <v>294</v>
      </c>
      <c r="B66" s="37" t="s">
        <v>71</v>
      </c>
      <c r="C66" s="67" t="s">
        <v>563</v>
      </c>
      <c r="D66" s="75"/>
      <c r="E66" s="37">
        <v>9</v>
      </c>
      <c r="F66" s="40">
        <v>2.14</v>
      </c>
      <c r="G66" s="39">
        <f t="shared" si="0"/>
        <v>19.260000000000002</v>
      </c>
      <c r="H66" s="3"/>
      <c r="I66" s="51">
        <f t="shared" si="1"/>
        <v>0</v>
      </c>
      <c r="J66" s="54"/>
      <c r="K66" s="52">
        <f t="shared" si="2"/>
        <v>0</v>
      </c>
    </row>
    <row r="67" spans="1:11" x14ac:dyDescent="0.3">
      <c r="A67" s="62" t="s">
        <v>295</v>
      </c>
      <c r="B67" s="37" t="s">
        <v>512</v>
      </c>
      <c r="C67" s="69" t="s">
        <v>572</v>
      </c>
      <c r="D67" s="75"/>
      <c r="E67" s="37">
        <v>10</v>
      </c>
      <c r="F67" s="40">
        <v>152</v>
      </c>
      <c r="G67" s="39">
        <f t="shared" ref="G67:G130" si="3">ROUND(E67*F67,2)</f>
        <v>1520</v>
      </c>
      <c r="H67" s="3"/>
      <c r="I67" s="51">
        <f t="shared" ref="I67:I129" si="4">ROUND((E67*H67),2)</f>
        <v>0</v>
      </c>
      <c r="J67" s="54"/>
      <c r="K67" s="52">
        <f t="shared" ref="K67:K129" si="5">ROUND((I67*J67),2)</f>
        <v>0</v>
      </c>
    </row>
    <row r="68" spans="1:11" x14ac:dyDescent="0.3">
      <c r="A68" s="62" t="s">
        <v>296</v>
      </c>
      <c r="B68" s="37" t="s">
        <v>72</v>
      </c>
      <c r="C68" s="67" t="s">
        <v>563</v>
      </c>
      <c r="D68" s="75"/>
      <c r="E68" s="37">
        <v>8</v>
      </c>
      <c r="F68" s="40">
        <v>7.91</v>
      </c>
      <c r="G68" s="39">
        <f t="shared" si="3"/>
        <v>63.28</v>
      </c>
      <c r="H68" s="3"/>
      <c r="I68" s="51">
        <f t="shared" si="4"/>
        <v>0</v>
      </c>
      <c r="J68" s="54"/>
      <c r="K68" s="52">
        <f t="shared" si="5"/>
        <v>0</v>
      </c>
    </row>
    <row r="69" spans="1:11" x14ac:dyDescent="0.3">
      <c r="A69" s="62" t="s">
        <v>297</v>
      </c>
      <c r="B69" s="37" t="s">
        <v>73</v>
      </c>
      <c r="C69" s="67" t="s">
        <v>563</v>
      </c>
      <c r="D69" s="75"/>
      <c r="E69" s="37">
        <v>15</v>
      </c>
      <c r="F69" s="40">
        <v>2.4500000000000002</v>
      </c>
      <c r="G69" s="39">
        <f t="shared" si="3"/>
        <v>36.75</v>
      </c>
      <c r="H69" s="3"/>
      <c r="I69" s="51">
        <f t="shared" si="4"/>
        <v>0</v>
      </c>
      <c r="J69" s="54"/>
      <c r="K69" s="52">
        <f t="shared" si="5"/>
        <v>0</v>
      </c>
    </row>
    <row r="70" spans="1:11" x14ac:dyDescent="0.3">
      <c r="A70" s="62" t="s">
        <v>298</v>
      </c>
      <c r="B70" s="37" t="s">
        <v>74</v>
      </c>
      <c r="C70" s="67" t="s">
        <v>563</v>
      </c>
      <c r="D70" s="75"/>
      <c r="E70" s="37">
        <v>2</v>
      </c>
      <c r="F70" s="40">
        <v>32.94</v>
      </c>
      <c r="G70" s="39">
        <f t="shared" si="3"/>
        <v>65.88</v>
      </c>
      <c r="H70" s="3"/>
      <c r="I70" s="51">
        <f t="shared" si="4"/>
        <v>0</v>
      </c>
      <c r="J70" s="54"/>
      <c r="K70" s="52">
        <f t="shared" si="5"/>
        <v>0</v>
      </c>
    </row>
    <row r="71" spans="1:11" x14ac:dyDescent="0.3">
      <c r="A71" s="62" t="s">
        <v>299</v>
      </c>
      <c r="B71" s="37" t="s">
        <v>75</v>
      </c>
      <c r="C71" s="67" t="s">
        <v>563</v>
      </c>
      <c r="D71" s="75"/>
      <c r="E71" s="37">
        <v>60</v>
      </c>
      <c r="F71" s="40">
        <v>1.24</v>
      </c>
      <c r="G71" s="39">
        <f t="shared" si="3"/>
        <v>74.400000000000006</v>
      </c>
      <c r="H71" s="3"/>
      <c r="I71" s="51">
        <f t="shared" si="4"/>
        <v>0</v>
      </c>
      <c r="J71" s="54"/>
      <c r="K71" s="52">
        <f t="shared" si="5"/>
        <v>0</v>
      </c>
    </row>
    <row r="72" spans="1:11" x14ac:dyDescent="0.3">
      <c r="A72" s="62" t="s">
        <v>300</v>
      </c>
      <c r="B72" s="37" t="s">
        <v>76</v>
      </c>
      <c r="C72" s="67" t="s">
        <v>563</v>
      </c>
      <c r="D72" s="75"/>
      <c r="E72" s="37">
        <v>2</v>
      </c>
      <c r="F72" s="40">
        <v>2.44</v>
      </c>
      <c r="G72" s="39">
        <f t="shared" si="3"/>
        <v>4.88</v>
      </c>
      <c r="H72" s="3"/>
      <c r="I72" s="51">
        <f t="shared" si="4"/>
        <v>0</v>
      </c>
      <c r="J72" s="54"/>
      <c r="K72" s="52">
        <f t="shared" si="5"/>
        <v>0</v>
      </c>
    </row>
    <row r="73" spans="1:11" x14ac:dyDescent="0.3">
      <c r="A73" s="62" t="s">
        <v>301</v>
      </c>
      <c r="B73" s="37" t="s">
        <v>77</v>
      </c>
      <c r="C73" s="67" t="s">
        <v>563</v>
      </c>
      <c r="D73" s="75"/>
      <c r="E73" s="37">
        <v>2</v>
      </c>
      <c r="F73" s="40">
        <v>5</v>
      </c>
      <c r="G73" s="39">
        <f t="shared" si="3"/>
        <v>10</v>
      </c>
      <c r="H73" s="3"/>
      <c r="I73" s="51">
        <f t="shared" si="4"/>
        <v>0</v>
      </c>
      <c r="J73" s="54"/>
      <c r="K73" s="52">
        <f t="shared" si="5"/>
        <v>0</v>
      </c>
    </row>
    <row r="74" spans="1:11" x14ac:dyDescent="0.3">
      <c r="A74" s="62" t="s">
        <v>302</v>
      </c>
      <c r="B74" s="37" t="s">
        <v>78</v>
      </c>
      <c r="C74" s="67" t="s">
        <v>563</v>
      </c>
      <c r="D74" s="75"/>
      <c r="E74" s="37">
        <v>2</v>
      </c>
      <c r="F74" s="40">
        <v>10.29</v>
      </c>
      <c r="G74" s="39">
        <f t="shared" si="3"/>
        <v>20.58</v>
      </c>
      <c r="H74" s="3"/>
      <c r="I74" s="51">
        <f t="shared" si="4"/>
        <v>0</v>
      </c>
      <c r="J74" s="54"/>
      <c r="K74" s="52">
        <f t="shared" si="5"/>
        <v>0</v>
      </c>
    </row>
    <row r="75" spans="1:11" x14ac:dyDescent="0.3">
      <c r="A75" s="62" t="s">
        <v>303</v>
      </c>
      <c r="B75" s="37" t="s">
        <v>79</v>
      </c>
      <c r="C75" s="67" t="s">
        <v>563</v>
      </c>
      <c r="D75" s="75"/>
      <c r="E75" s="37">
        <v>6</v>
      </c>
      <c r="F75" s="40">
        <v>85.9</v>
      </c>
      <c r="G75" s="39">
        <f t="shared" si="3"/>
        <v>515.4</v>
      </c>
      <c r="H75" s="3"/>
      <c r="I75" s="51">
        <f t="shared" si="4"/>
        <v>0</v>
      </c>
      <c r="J75" s="54"/>
      <c r="K75" s="52">
        <f t="shared" si="5"/>
        <v>0</v>
      </c>
    </row>
    <row r="76" spans="1:11" x14ac:dyDescent="0.3">
      <c r="A76" s="62" t="s">
        <v>304</v>
      </c>
      <c r="B76" s="37" t="s">
        <v>80</v>
      </c>
      <c r="C76" s="67" t="s">
        <v>563</v>
      </c>
      <c r="D76" s="75"/>
      <c r="E76" s="37">
        <v>2</v>
      </c>
      <c r="F76" s="40">
        <v>62.87</v>
      </c>
      <c r="G76" s="39">
        <f t="shared" si="3"/>
        <v>125.74</v>
      </c>
      <c r="H76" s="3"/>
      <c r="I76" s="51">
        <f t="shared" si="4"/>
        <v>0</v>
      </c>
      <c r="J76" s="54"/>
      <c r="K76" s="52">
        <f t="shared" si="5"/>
        <v>0</v>
      </c>
    </row>
    <row r="77" spans="1:11" x14ac:dyDescent="0.3">
      <c r="A77" s="62" t="s">
        <v>305</v>
      </c>
      <c r="B77" s="37" t="s">
        <v>81</v>
      </c>
      <c r="C77" s="67" t="s">
        <v>563</v>
      </c>
      <c r="D77" s="75"/>
      <c r="E77" s="37">
        <v>2</v>
      </c>
      <c r="F77" s="40">
        <v>1.81</v>
      </c>
      <c r="G77" s="39">
        <f t="shared" si="3"/>
        <v>3.62</v>
      </c>
      <c r="H77" s="3"/>
      <c r="I77" s="51">
        <f t="shared" si="4"/>
        <v>0</v>
      </c>
      <c r="J77" s="54"/>
      <c r="K77" s="52">
        <f t="shared" si="5"/>
        <v>0</v>
      </c>
    </row>
    <row r="78" spans="1:11" x14ac:dyDescent="0.3">
      <c r="A78" s="62" t="s">
        <v>306</v>
      </c>
      <c r="B78" s="37" t="s">
        <v>82</v>
      </c>
      <c r="C78" s="67" t="s">
        <v>563</v>
      </c>
      <c r="D78" s="75"/>
      <c r="E78" s="37">
        <v>6</v>
      </c>
      <c r="F78" s="40">
        <v>10.199999999999999</v>
      </c>
      <c r="G78" s="39">
        <f t="shared" si="3"/>
        <v>61.2</v>
      </c>
      <c r="H78" s="3"/>
      <c r="I78" s="51">
        <f t="shared" si="4"/>
        <v>0</v>
      </c>
      <c r="J78" s="54"/>
      <c r="K78" s="52">
        <f t="shared" si="5"/>
        <v>0</v>
      </c>
    </row>
    <row r="79" spans="1:11" x14ac:dyDescent="0.3">
      <c r="A79" s="62" t="s">
        <v>307</v>
      </c>
      <c r="B79" s="37" t="s">
        <v>83</v>
      </c>
      <c r="C79" s="67" t="s">
        <v>563</v>
      </c>
      <c r="D79" s="75"/>
      <c r="E79" s="37">
        <v>2</v>
      </c>
      <c r="F79" s="40">
        <v>10.199999999999999</v>
      </c>
      <c r="G79" s="39">
        <f t="shared" si="3"/>
        <v>20.399999999999999</v>
      </c>
      <c r="H79" s="3"/>
      <c r="I79" s="51">
        <f t="shared" si="4"/>
        <v>0</v>
      </c>
      <c r="J79" s="54"/>
      <c r="K79" s="52">
        <f t="shared" si="5"/>
        <v>0</v>
      </c>
    </row>
    <row r="80" spans="1:11" x14ac:dyDescent="0.3">
      <c r="A80" s="62" t="s">
        <v>308</v>
      </c>
      <c r="B80" s="37" t="s">
        <v>84</v>
      </c>
      <c r="C80" s="67" t="s">
        <v>563</v>
      </c>
      <c r="D80" s="75"/>
      <c r="E80" s="37">
        <v>1800</v>
      </c>
      <c r="F80" s="40">
        <v>25.5</v>
      </c>
      <c r="G80" s="39">
        <f t="shared" si="3"/>
        <v>45900</v>
      </c>
      <c r="H80" s="3"/>
      <c r="I80" s="51">
        <f t="shared" si="4"/>
        <v>0</v>
      </c>
      <c r="J80" s="54"/>
      <c r="K80" s="52">
        <f t="shared" si="5"/>
        <v>0</v>
      </c>
    </row>
    <row r="81" spans="1:11" x14ac:dyDescent="0.3">
      <c r="A81" s="62" t="s">
        <v>309</v>
      </c>
      <c r="B81" s="37" t="s">
        <v>85</v>
      </c>
      <c r="C81" s="67" t="s">
        <v>563</v>
      </c>
      <c r="D81" s="75"/>
      <c r="E81" s="37">
        <v>600</v>
      </c>
      <c r="F81" s="40">
        <v>30.09</v>
      </c>
      <c r="G81" s="39">
        <f t="shared" si="3"/>
        <v>18054</v>
      </c>
      <c r="H81" s="3"/>
      <c r="I81" s="51">
        <f t="shared" si="4"/>
        <v>0</v>
      </c>
      <c r="J81" s="54"/>
      <c r="K81" s="52">
        <f t="shared" si="5"/>
        <v>0</v>
      </c>
    </row>
    <row r="82" spans="1:11" x14ac:dyDescent="0.3">
      <c r="A82" s="62" t="s">
        <v>310</v>
      </c>
      <c r="B82" s="37" t="s">
        <v>86</v>
      </c>
      <c r="C82" s="67" t="s">
        <v>563</v>
      </c>
      <c r="D82" s="75"/>
      <c r="E82" s="37">
        <v>750</v>
      </c>
      <c r="F82" s="40">
        <v>4.5</v>
      </c>
      <c r="G82" s="39">
        <f t="shared" si="3"/>
        <v>3375</v>
      </c>
      <c r="H82" s="3"/>
      <c r="I82" s="51">
        <f t="shared" si="4"/>
        <v>0</v>
      </c>
      <c r="J82" s="54"/>
      <c r="K82" s="52">
        <f t="shared" si="5"/>
        <v>0</v>
      </c>
    </row>
    <row r="83" spans="1:11" x14ac:dyDescent="0.3">
      <c r="A83" s="62" t="s">
        <v>311</v>
      </c>
      <c r="B83" s="37" t="s">
        <v>87</v>
      </c>
      <c r="C83" s="67" t="s">
        <v>563</v>
      </c>
      <c r="D83" s="75"/>
      <c r="E83" s="37">
        <v>4</v>
      </c>
      <c r="F83" s="40">
        <v>17</v>
      </c>
      <c r="G83" s="39">
        <f t="shared" si="3"/>
        <v>68</v>
      </c>
      <c r="H83" s="3"/>
      <c r="I83" s="51">
        <f t="shared" si="4"/>
        <v>0</v>
      </c>
      <c r="J83" s="54"/>
      <c r="K83" s="52">
        <f t="shared" si="5"/>
        <v>0</v>
      </c>
    </row>
    <row r="84" spans="1:11" x14ac:dyDescent="0.3">
      <c r="A84" s="62" t="s">
        <v>312</v>
      </c>
      <c r="B84" s="37" t="s">
        <v>88</v>
      </c>
      <c r="C84" s="67" t="s">
        <v>563</v>
      </c>
      <c r="D84" s="75"/>
      <c r="E84" s="37">
        <v>3</v>
      </c>
      <c r="F84" s="40">
        <v>2.81</v>
      </c>
      <c r="G84" s="39">
        <f t="shared" si="3"/>
        <v>8.43</v>
      </c>
      <c r="H84" s="3"/>
      <c r="I84" s="51">
        <f t="shared" si="4"/>
        <v>0</v>
      </c>
      <c r="J84" s="54"/>
      <c r="K84" s="52">
        <f t="shared" si="5"/>
        <v>0</v>
      </c>
    </row>
    <row r="85" spans="1:11" x14ac:dyDescent="0.3">
      <c r="A85" s="62" t="s">
        <v>313</v>
      </c>
      <c r="B85" s="37" t="s">
        <v>89</v>
      </c>
      <c r="C85" s="67" t="s">
        <v>563</v>
      </c>
      <c r="D85" s="75"/>
      <c r="E85" s="37">
        <v>3</v>
      </c>
      <c r="F85" s="40">
        <v>2.81</v>
      </c>
      <c r="G85" s="39">
        <f t="shared" si="3"/>
        <v>8.43</v>
      </c>
      <c r="H85" s="3"/>
      <c r="I85" s="51">
        <f t="shared" si="4"/>
        <v>0</v>
      </c>
      <c r="J85" s="54"/>
      <c r="K85" s="52">
        <f t="shared" si="5"/>
        <v>0</v>
      </c>
    </row>
    <row r="86" spans="1:11" x14ac:dyDescent="0.3">
      <c r="A86" s="62" t="s">
        <v>314</v>
      </c>
      <c r="B86" s="37" t="s">
        <v>90</v>
      </c>
      <c r="C86" s="67" t="s">
        <v>563</v>
      </c>
      <c r="D86" s="75"/>
      <c r="E86" s="37">
        <v>3</v>
      </c>
      <c r="F86" s="40">
        <v>2.81</v>
      </c>
      <c r="G86" s="39">
        <f t="shared" si="3"/>
        <v>8.43</v>
      </c>
      <c r="H86" s="3"/>
      <c r="I86" s="51">
        <f t="shared" si="4"/>
        <v>0</v>
      </c>
      <c r="J86" s="54"/>
      <c r="K86" s="52">
        <f t="shared" si="5"/>
        <v>0</v>
      </c>
    </row>
    <row r="87" spans="1:11" x14ac:dyDescent="0.3">
      <c r="A87" s="62" t="s">
        <v>315</v>
      </c>
      <c r="B87" s="37" t="s">
        <v>91</v>
      </c>
      <c r="C87" s="67" t="s">
        <v>563</v>
      </c>
      <c r="D87" s="75"/>
      <c r="E87" s="37">
        <v>3</v>
      </c>
      <c r="F87" s="40">
        <v>2.81</v>
      </c>
      <c r="G87" s="39">
        <f t="shared" si="3"/>
        <v>8.43</v>
      </c>
      <c r="H87" s="3"/>
      <c r="I87" s="51">
        <f t="shared" si="4"/>
        <v>0</v>
      </c>
      <c r="J87" s="54"/>
      <c r="K87" s="52">
        <f t="shared" si="5"/>
        <v>0</v>
      </c>
    </row>
    <row r="88" spans="1:11" x14ac:dyDescent="0.3">
      <c r="A88" s="62" t="s">
        <v>316</v>
      </c>
      <c r="B88" s="37" t="s">
        <v>513</v>
      </c>
      <c r="C88" s="69" t="s">
        <v>573</v>
      </c>
      <c r="D88" s="75"/>
      <c r="E88" s="37">
        <v>2</v>
      </c>
      <c r="F88" s="40">
        <v>46.2</v>
      </c>
      <c r="G88" s="39">
        <f t="shared" si="3"/>
        <v>92.4</v>
      </c>
      <c r="H88" s="3"/>
      <c r="I88" s="51">
        <f t="shared" si="4"/>
        <v>0</v>
      </c>
      <c r="J88" s="54"/>
      <c r="K88" s="52">
        <f t="shared" si="5"/>
        <v>0</v>
      </c>
    </row>
    <row r="89" spans="1:11" x14ac:dyDescent="0.3">
      <c r="A89" s="62" t="s">
        <v>317</v>
      </c>
      <c r="B89" s="37" t="s">
        <v>93</v>
      </c>
      <c r="C89" s="67" t="s">
        <v>563</v>
      </c>
      <c r="D89" s="75"/>
      <c r="E89" s="37">
        <v>38</v>
      </c>
      <c r="F89" s="40">
        <v>0.28000000000000003</v>
      </c>
      <c r="G89" s="39">
        <f t="shared" si="3"/>
        <v>10.64</v>
      </c>
      <c r="H89" s="3"/>
      <c r="I89" s="51">
        <f t="shared" si="4"/>
        <v>0</v>
      </c>
      <c r="J89" s="54"/>
      <c r="K89" s="52">
        <f t="shared" si="5"/>
        <v>0</v>
      </c>
    </row>
    <row r="90" spans="1:11" x14ac:dyDescent="0.3">
      <c r="A90" s="62" t="s">
        <v>318</v>
      </c>
      <c r="B90" s="37" t="s">
        <v>514</v>
      </c>
      <c r="C90" s="69" t="s">
        <v>565</v>
      </c>
      <c r="D90" s="75"/>
      <c r="E90" s="37">
        <v>7</v>
      </c>
      <c r="F90" s="40">
        <v>4</v>
      </c>
      <c r="G90" s="39">
        <f t="shared" si="3"/>
        <v>28</v>
      </c>
      <c r="H90" s="3"/>
      <c r="I90" s="51">
        <f t="shared" si="4"/>
        <v>0</v>
      </c>
      <c r="J90" s="54"/>
      <c r="K90" s="52">
        <f t="shared" si="5"/>
        <v>0</v>
      </c>
    </row>
    <row r="91" spans="1:11" x14ac:dyDescent="0.3">
      <c r="A91" s="62" t="s">
        <v>319</v>
      </c>
      <c r="B91" s="37" t="s">
        <v>515</v>
      </c>
      <c r="C91" s="69" t="s">
        <v>565</v>
      </c>
      <c r="D91" s="75"/>
      <c r="E91" s="37">
        <v>8</v>
      </c>
      <c r="F91" s="40">
        <v>4</v>
      </c>
      <c r="G91" s="39">
        <f t="shared" si="3"/>
        <v>32</v>
      </c>
      <c r="H91" s="3"/>
      <c r="I91" s="51">
        <f t="shared" si="4"/>
        <v>0</v>
      </c>
      <c r="J91" s="54"/>
      <c r="K91" s="52">
        <f t="shared" si="5"/>
        <v>0</v>
      </c>
    </row>
    <row r="92" spans="1:11" x14ac:dyDescent="0.3">
      <c r="A92" s="62" t="s">
        <v>320</v>
      </c>
      <c r="B92" s="37" t="s">
        <v>516</v>
      </c>
      <c r="C92" s="69" t="s">
        <v>565</v>
      </c>
      <c r="D92" s="75"/>
      <c r="E92" s="37">
        <v>7</v>
      </c>
      <c r="F92" s="40">
        <v>4</v>
      </c>
      <c r="G92" s="39">
        <f t="shared" si="3"/>
        <v>28</v>
      </c>
      <c r="H92" s="3"/>
      <c r="I92" s="51">
        <f t="shared" si="4"/>
        <v>0</v>
      </c>
      <c r="J92" s="54"/>
      <c r="K92" s="52">
        <f t="shared" si="5"/>
        <v>0</v>
      </c>
    </row>
    <row r="93" spans="1:11" x14ac:dyDescent="0.3">
      <c r="A93" s="62" t="s">
        <v>321</v>
      </c>
      <c r="B93" s="37" t="s">
        <v>517</v>
      </c>
      <c r="C93" s="69" t="s">
        <v>565</v>
      </c>
      <c r="D93" s="75"/>
      <c r="E93" s="37">
        <v>5</v>
      </c>
      <c r="F93" s="40">
        <v>8</v>
      </c>
      <c r="G93" s="39">
        <f t="shared" si="3"/>
        <v>40</v>
      </c>
      <c r="H93" s="3"/>
      <c r="I93" s="51">
        <f t="shared" si="4"/>
        <v>0</v>
      </c>
      <c r="J93" s="54"/>
      <c r="K93" s="52">
        <f t="shared" si="5"/>
        <v>0</v>
      </c>
    </row>
    <row r="94" spans="1:11" x14ac:dyDescent="0.3">
      <c r="A94" s="62" t="s">
        <v>322</v>
      </c>
      <c r="B94" s="37" t="s">
        <v>518</v>
      </c>
      <c r="C94" s="69" t="s">
        <v>565</v>
      </c>
      <c r="D94" s="75"/>
      <c r="E94" s="37">
        <v>5</v>
      </c>
      <c r="F94" s="40">
        <v>8</v>
      </c>
      <c r="G94" s="39">
        <f t="shared" si="3"/>
        <v>40</v>
      </c>
      <c r="H94" s="3"/>
      <c r="I94" s="51">
        <f t="shared" si="4"/>
        <v>0</v>
      </c>
      <c r="J94" s="54"/>
      <c r="K94" s="52">
        <f t="shared" si="5"/>
        <v>0</v>
      </c>
    </row>
    <row r="95" spans="1:11" x14ac:dyDescent="0.3">
      <c r="A95" s="62" t="s">
        <v>323</v>
      </c>
      <c r="B95" s="37" t="s">
        <v>519</v>
      </c>
      <c r="C95" s="69" t="s">
        <v>565</v>
      </c>
      <c r="D95" s="75"/>
      <c r="E95" s="37">
        <v>5</v>
      </c>
      <c r="F95" s="40">
        <v>8</v>
      </c>
      <c r="G95" s="39">
        <f t="shared" si="3"/>
        <v>40</v>
      </c>
      <c r="H95" s="3"/>
      <c r="I95" s="51">
        <f t="shared" si="4"/>
        <v>0</v>
      </c>
      <c r="J95" s="54"/>
      <c r="K95" s="52">
        <f t="shared" si="5"/>
        <v>0</v>
      </c>
    </row>
    <row r="96" spans="1:11" x14ac:dyDescent="0.3">
      <c r="A96" s="62" t="s">
        <v>324</v>
      </c>
      <c r="B96" s="37" t="s">
        <v>520</v>
      </c>
      <c r="C96" s="69" t="s">
        <v>565</v>
      </c>
      <c r="D96" s="75"/>
      <c r="E96" s="37">
        <v>5</v>
      </c>
      <c r="F96" s="40">
        <v>8</v>
      </c>
      <c r="G96" s="39">
        <f t="shared" si="3"/>
        <v>40</v>
      </c>
      <c r="H96" s="3"/>
      <c r="I96" s="51">
        <f t="shared" si="4"/>
        <v>0</v>
      </c>
      <c r="J96" s="54"/>
      <c r="K96" s="52">
        <f t="shared" si="5"/>
        <v>0</v>
      </c>
    </row>
    <row r="97" spans="1:11" x14ac:dyDescent="0.3">
      <c r="A97" s="62" t="s">
        <v>325</v>
      </c>
      <c r="B97" s="37" t="s">
        <v>521</v>
      </c>
      <c r="C97" s="69" t="s">
        <v>565</v>
      </c>
      <c r="D97" s="75"/>
      <c r="E97" s="37">
        <v>6</v>
      </c>
      <c r="F97" s="40">
        <v>8</v>
      </c>
      <c r="G97" s="39">
        <f t="shared" si="3"/>
        <v>48</v>
      </c>
      <c r="H97" s="3"/>
      <c r="I97" s="51">
        <f t="shared" si="4"/>
        <v>0</v>
      </c>
      <c r="J97" s="54"/>
      <c r="K97" s="52">
        <f t="shared" si="5"/>
        <v>0</v>
      </c>
    </row>
    <row r="98" spans="1:11" x14ac:dyDescent="0.3">
      <c r="A98" s="62" t="s">
        <v>326</v>
      </c>
      <c r="B98" s="37" t="s">
        <v>522</v>
      </c>
      <c r="C98" s="69" t="s">
        <v>565</v>
      </c>
      <c r="D98" s="75"/>
      <c r="E98" s="37">
        <v>8</v>
      </c>
      <c r="F98" s="40">
        <v>4</v>
      </c>
      <c r="G98" s="39">
        <f t="shared" si="3"/>
        <v>32</v>
      </c>
      <c r="H98" s="3"/>
      <c r="I98" s="51">
        <f t="shared" si="4"/>
        <v>0</v>
      </c>
      <c r="J98" s="54"/>
      <c r="K98" s="52">
        <f t="shared" si="5"/>
        <v>0</v>
      </c>
    </row>
    <row r="99" spans="1:11" x14ac:dyDescent="0.3">
      <c r="A99" s="62" t="s">
        <v>327</v>
      </c>
      <c r="B99" s="37" t="s">
        <v>35</v>
      </c>
      <c r="C99" s="67" t="s">
        <v>563</v>
      </c>
      <c r="D99" s="75"/>
      <c r="E99" s="37">
        <v>30</v>
      </c>
      <c r="F99" s="40">
        <v>2.2999999999999998</v>
      </c>
      <c r="G99" s="39">
        <f t="shared" si="3"/>
        <v>69</v>
      </c>
      <c r="H99" s="3"/>
      <c r="I99" s="51">
        <f t="shared" si="4"/>
        <v>0</v>
      </c>
      <c r="J99" s="54"/>
      <c r="K99" s="52">
        <f t="shared" si="5"/>
        <v>0</v>
      </c>
    </row>
    <row r="100" spans="1:11" x14ac:dyDescent="0.3">
      <c r="A100" s="62" t="s">
        <v>328</v>
      </c>
      <c r="B100" s="37" t="s">
        <v>94</v>
      </c>
      <c r="C100" s="67" t="s">
        <v>563</v>
      </c>
      <c r="D100" s="75"/>
      <c r="E100" s="37">
        <v>1500</v>
      </c>
      <c r="F100" s="40">
        <v>0.25</v>
      </c>
      <c r="G100" s="39">
        <f t="shared" si="3"/>
        <v>375</v>
      </c>
      <c r="H100" s="3"/>
      <c r="I100" s="51">
        <f t="shared" si="4"/>
        <v>0</v>
      </c>
      <c r="J100" s="54"/>
      <c r="K100" s="52">
        <f t="shared" si="5"/>
        <v>0</v>
      </c>
    </row>
    <row r="101" spans="1:11" x14ac:dyDescent="0.3">
      <c r="A101" s="62" t="s">
        <v>329</v>
      </c>
      <c r="B101" s="37" t="s">
        <v>95</v>
      </c>
      <c r="C101" s="67" t="s">
        <v>563</v>
      </c>
      <c r="D101" s="75"/>
      <c r="E101" s="37">
        <v>450</v>
      </c>
      <c r="F101" s="40">
        <v>0.13</v>
      </c>
      <c r="G101" s="39">
        <f t="shared" si="3"/>
        <v>58.5</v>
      </c>
      <c r="H101" s="3"/>
      <c r="I101" s="51">
        <f t="shared" si="4"/>
        <v>0</v>
      </c>
      <c r="J101" s="54"/>
      <c r="K101" s="52">
        <f t="shared" si="5"/>
        <v>0</v>
      </c>
    </row>
    <row r="102" spans="1:11" x14ac:dyDescent="0.3">
      <c r="A102" s="62" t="s">
        <v>330</v>
      </c>
      <c r="B102" s="37" t="s">
        <v>96</v>
      </c>
      <c r="C102" s="67" t="s">
        <v>563</v>
      </c>
      <c r="D102" s="75"/>
      <c r="E102" s="37">
        <v>375</v>
      </c>
      <c r="F102" s="40">
        <v>0.27</v>
      </c>
      <c r="G102" s="39">
        <f t="shared" si="3"/>
        <v>101.25</v>
      </c>
      <c r="H102" s="3"/>
      <c r="I102" s="51">
        <f t="shared" si="4"/>
        <v>0</v>
      </c>
      <c r="J102" s="54"/>
      <c r="K102" s="52">
        <f t="shared" si="5"/>
        <v>0</v>
      </c>
    </row>
    <row r="103" spans="1:11" x14ac:dyDescent="0.3">
      <c r="A103" s="62" t="s">
        <v>331</v>
      </c>
      <c r="B103" s="37" t="s">
        <v>97</v>
      </c>
      <c r="C103" s="67" t="s">
        <v>563</v>
      </c>
      <c r="D103" s="75"/>
      <c r="E103" s="37">
        <v>1875</v>
      </c>
      <c r="F103" s="40">
        <v>0.05</v>
      </c>
      <c r="G103" s="39">
        <f t="shared" si="3"/>
        <v>93.75</v>
      </c>
      <c r="H103" s="3"/>
      <c r="I103" s="51">
        <f t="shared" si="4"/>
        <v>0</v>
      </c>
      <c r="J103" s="54"/>
      <c r="K103" s="52">
        <f t="shared" si="5"/>
        <v>0</v>
      </c>
    </row>
    <row r="104" spans="1:11" x14ac:dyDescent="0.3">
      <c r="A104" s="62" t="s">
        <v>332</v>
      </c>
      <c r="B104" s="37" t="s">
        <v>98</v>
      </c>
      <c r="C104" s="67" t="s">
        <v>563</v>
      </c>
      <c r="D104" s="75"/>
      <c r="E104" s="37">
        <v>30</v>
      </c>
      <c r="F104" s="40">
        <v>0.33</v>
      </c>
      <c r="G104" s="39">
        <f t="shared" si="3"/>
        <v>9.9</v>
      </c>
      <c r="H104" s="3"/>
      <c r="I104" s="51">
        <f t="shared" si="4"/>
        <v>0</v>
      </c>
      <c r="J104" s="54"/>
      <c r="K104" s="52">
        <f t="shared" si="5"/>
        <v>0</v>
      </c>
    </row>
    <row r="105" spans="1:11" x14ac:dyDescent="0.3">
      <c r="A105" s="62" t="s">
        <v>333</v>
      </c>
      <c r="B105" s="37" t="s">
        <v>99</v>
      </c>
      <c r="C105" s="67" t="s">
        <v>563</v>
      </c>
      <c r="D105" s="75"/>
      <c r="E105" s="37">
        <v>30</v>
      </c>
      <c r="F105" s="40">
        <v>0.46</v>
      </c>
      <c r="G105" s="39">
        <f t="shared" si="3"/>
        <v>13.8</v>
      </c>
      <c r="H105" s="3"/>
      <c r="I105" s="51">
        <f t="shared" si="4"/>
        <v>0</v>
      </c>
      <c r="J105" s="54"/>
      <c r="K105" s="52">
        <f t="shared" si="5"/>
        <v>0</v>
      </c>
    </row>
    <row r="106" spans="1:11" x14ac:dyDescent="0.3">
      <c r="A106" s="62" t="s">
        <v>334</v>
      </c>
      <c r="B106" s="37" t="s">
        <v>100</v>
      </c>
      <c r="C106" s="67" t="s">
        <v>563</v>
      </c>
      <c r="D106" s="75"/>
      <c r="E106" s="37">
        <v>20</v>
      </c>
      <c r="F106" s="40">
        <v>0.28000000000000003</v>
      </c>
      <c r="G106" s="39">
        <f t="shared" si="3"/>
        <v>5.6</v>
      </c>
      <c r="H106" s="3"/>
      <c r="I106" s="51">
        <f t="shared" si="4"/>
        <v>0</v>
      </c>
      <c r="J106" s="54"/>
      <c r="K106" s="52">
        <f t="shared" si="5"/>
        <v>0</v>
      </c>
    </row>
    <row r="107" spans="1:11" x14ac:dyDescent="0.3">
      <c r="A107" s="62" t="s">
        <v>335</v>
      </c>
      <c r="B107" s="37" t="s">
        <v>101</v>
      </c>
      <c r="C107" s="67" t="s">
        <v>563</v>
      </c>
      <c r="D107" s="75"/>
      <c r="E107" s="37">
        <v>20</v>
      </c>
      <c r="F107" s="40">
        <v>0.15</v>
      </c>
      <c r="G107" s="39">
        <f t="shared" si="3"/>
        <v>3</v>
      </c>
      <c r="H107" s="3"/>
      <c r="I107" s="51">
        <f t="shared" si="4"/>
        <v>0</v>
      </c>
      <c r="J107" s="54"/>
      <c r="K107" s="52">
        <f t="shared" si="5"/>
        <v>0</v>
      </c>
    </row>
    <row r="108" spans="1:11" x14ac:dyDescent="0.3">
      <c r="A108" s="62" t="s">
        <v>336</v>
      </c>
      <c r="B108" s="37" t="s">
        <v>102</v>
      </c>
      <c r="C108" s="67" t="s">
        <v>563</v>
      </c>
      <c r="D108" s="75"/>
      <c r="E108" s="37">
        <v>90</v>
      </c>
      <c r="F108" s="40">
        <v>5.99</v>
      </c>
      <c r="G108" s="39">
        <f t="shared" si="3"/>
        <v>539.1</v>
      </c>
      <c r="H108" s="3"/>
      <c r="I108" s="51">
        <f t="shared" si="4"/>
        <v>0</v>
      </c>
      <c r="J108" s="54"/>
      <c r="K108" s="52">
        <f t="shared" si="5"/>
        <v>0</v>
      </c>
    </row>
    <row r="109" spans="1:11" x14ac:dyDescent="0.3">
      <c r="A109" s="62" t="s">
        <v>337</v>
      </c>
      <c r="B109" s="37" t="s">
        <v>103</v>
      </c>
      <c r="C109" s="67" t="s">
        <v>563</v>
      </c>
      <c r="D109" s="75"/>
      <c r="E109" s="37">
        <v>75</v>
      </c>
      <c r="F109" s="40">
        <v>4.21</v>
      </c>
      <c r="G109" s="39">
        <f t="shared" si="3"/>
        <v>315.75</v>
      </c>
      <c r="H109" s="3"/>
      <c r="I109" s="51">
        <f t="shared" si="4"/>
        <v>0</v>
      </c>
      <c r="J109" s="54"/>
      <c r="K109" s="52">
        <f t="shared" si="5"/>
        <v>0</v>
      </c>
    </row>
    <row r="110" spans="1:11" x14ac:dyDescent="0.3">
      <c r="A110" s="62" t="s">
        <v>338</v>
      </c>
      <c r="B110" s="37" t="s">
        <v>523</v>
      </c>
      <c r="C110" s="69" t="s">
        <v>574</v>
      </c>
      <c r="D110" s="75"/>
      <c r="E110" s="37">
        <v>6</v>
      </c>
      <c r="F110" s="40">
        <v>3.2</v>
      </c>
      <c r="G110" s="39">
        <f t="shared" si="3"/>
        <v>19.2</v>
      </c>
      <c r="H110" s="3"/>
      <c r="I110" s="51">
        <f t="shared" si="4"/>
        <v>0</v>
      </c>
      <c r="J110" s="54"/>
      <c r="K110" s="52">
        <f t="shared" si="5"/>
        <v>0</v>
      </c>
    </row>
    <row r="111" spans="1:11" x14ac:dyDescent="0.3">
      <c r="A111" s="62" t="s">
        <v>339</v>
      </c>
      <c r="B111" s="37" t="s">
        <v>524</v>
      </c>
      <c r="C111" s="69" t="s">
        <v>574</v>
      </c>
      <c r="D111" s="75"/>
      <c r="E111" s="37">
        <v>15</v>
      </c>
      <c r="F111" s="40">
        <v>3.2</v>
      </c>
      <c r="G111" s="39">
        <f t="shared" si="3"/>
        <v>48</v>
      </c>
      <c r="H111" s="3"/>
      <c r="I111" s="51">
        <f t="shared" si="4"/>
        <v>0</v>
      </c>
      <c r="J111" s="54"/>
      <c r="K111" s="52">
        <f t="shared" si="5"/>
        <v>0</v>
      </c>
    </row>
    <row r="112" spans="1:11" x14ac:dyDescent="0.3">
      <c r="A112" s="62" t="s">
        <v>340</v>
      </c>
      <c r="B112" s="37" t="s">
        <v>525</v>
      </c>
      <c r="C112" s="69" t="s">
        <v>570</v>
      </c>
      <c r="D112" s="75"/>
      <c r="E112" s="37">
        <v>3</v>
      </c>
      <c r="F112" s="40">
        <v>26</v>
      </c>
      <c r="G112" s="39">
        <f t="shared" si="3"/>
        <v>78</v>
      </c>
      <c r="H112" s="3"/>
      <c r="I112" s="51">
        <f t="shared" si="4"/>
        <v>0</v>
      </c>
      <c r="J112" s="54"/>
      <c r="K112" s="52">
        <f t="shared" si="5"/>
        <v>0</v>
      </c>
    </row>
    <row r="113" spans="1:11" x14ac:dyDescent="0.3">
      <c r="A113" s="62" t="s">
        <v>341</v>
      </c>
      <c r="B113" s="37" t="s">
        <v>104</v>
      </c>
      <c r="C113" s="67" t="s">
        <v>563</v>
      </c>
      <c r="D113" s="75"/>
      <c r="E113" s="37">
        <v>150</v>
      </c>
      <c r="F113" s="40">
        <v>0.47</v>
      </c>
      <c r="G113" s="39">
        <f t="shared" si="3"/>
        <v>70.5</v>
      </c>
      <c r="H113" s="3"/>
      <c r="I113" s="51">
        <f t="shared" si="4"/>
        <v>0</v>
      </c>
      <c r="J113" s="54"/>
      <c r="K113" s="52">
        <f t="shared" si="5"/>
        <v>0</v>
      </c>
    </row>
    <row r="114" spans="1:11" x14ac:dyDescent="0.3">
      <c r="A114" s="62" t="s">
        <v>342</v>
      </c>
      <c r="B114" s="37" t="s">
        <v>105</v>
      </c>
      <c r="C114" s="67" t="s">
        <v>563</v>
      </c>
      <c r="D114" s="75"/>
      <c r="E114" s="37">
        <v>150</v>
      </c>
      <c r="F114" s="40">
        <v>1.28</v>
      </c>
      <c r="G114" s="39">
        <f t="shared" si="3"/>
        <v>192</v>
      </c>
      <c r="H114" s="3"/>
      <c r="I114" s="51">
        <f t="shared" si="4"/>
        <v>0</v>
      </c>
      <c r="J114" s="54"/>
      <c r="K114" s="52">
        <f t="shared" si="5"/>
        <v>0</v>
      </c>
    </row>
    <row r="115" spans="1:11" x14ac:dyDescent="0.3">
      <c r="A115" s="62" t="s">
        <v>343</v>
      </c>
      <c r="B115" s="37" t="s">
        <v>106</v>
      </c>
      <c r="C115" s="67" t="s">
        <v>563</v>
      </c>
      <c r="D115" s="75"/>
      <c r="E115" s="37">
        <v>75</v>
      </c>
      <c r="F115" s="40">
        <v>1.91</v>
      </c>
      <c r="G115" s="39">
        <f t="shared" si="3"/>
        <v>143.25</v>
      </c>
      <c r="H115" s="3"/>
      <c r="I115" s="51">
        <f t="shared" si="4"/>
        <v>0</v>
      </c>
      <c r="J115" s="54"/>
      <c r="K115" s="52">
        <f t="shared" si="5"/>
        <v>0</v>
      </c>
    </row>
    <row r="116" spans="1:11" x14ac:dyDescent="0.3">
      <c r="A116" s="62" t="s">
        <v>344</v>
      </c>
      <c r="B116" s="37" t="s">
        <v>107</v>
      </c>
      <c r="C116" s="67" t="s">
        <v>563</v>
      </c>
      <c r="D116" s="75"/>
      <c r="E116" s="37">
        <v>75</v>
      </c>
      <c r="F116" s="40">
        <v>4.78</v>
      </c>
      <c r="G116" s="39">
        <f t="shared" si="3"/>
        <v>358.5</v>
      </c>
      <c r="H116" s="3"/>
      <c r="I116" s="51">
        <f t="shared" si="4"/>
        <v>0</v>
      </c>
      <c r="J116" s="54"/>
      <c r="K116" s="52">
        <f t="shared" si="5"/>
        <v>0</v>
      </c>
    </row>
    <row r="117" spans="1:11" x14ac:dyDescent="0.3">
      <c r="A117" s="62" t="s">
        <v>345</v>
      </c>
      <c r="B117" s="37" t="s">
        <v>108</v>
      </c>
      <c r="C117" s="67" t="s">
        <v>563</v>
      </c>
      <c r="D117" s="75"/>
      <c r="E117" s="37">
        <v>38</v>
      </c>
      <c r="F117" s="40">
        <v>4.46</v>
      </c>
      <c r="G117" s="39">
        <f t="shared" si="3"/>
        <v>169.48</v>
      </c>
      <c r="H117" s="3"/>
      <c r="I117" s="51">
        <f t="shared" si="4"/>
        <v>0</v>
      </c>
      <c r="J117" s="54"/>
      <c r="K117" s="52">
        <f t="shared" si="5"/>
        <v>0</v>
      </c>
    </row>
    <row r="118" spans="1:11" x14ac:dyDescent="0.3">
      <c r="A118" s="62" t="s">
        <v>346</v>
      </c>
      <c r="B118" s="37" t="s">
        <v>109</v>
      </c>
      <c r="C118" s="67" t="s">
        <v>563</v>
      </c>
      <c r="D118" s="75"/>
      <c r="E118" s="37">
        <v>38</v>
      </c>
      <c r="F118" s="40">
        <v>4.46</v>
      </c>
      <c r="G118" s="39">
        <f t="shared" si="3"/>
        <v>169.48</v>
      </c>
      <c r="H118" s="3"/>
      <c r="I118" s="51">
        <f t="shared" si="4"/>
        <v>0</v>
      </c>
      <c r="J118" s="54"/>
      <c r="K118" s="52">
        <f t="shared" si="5"/>
        <v>0</v>
      </c>
    </row>
    <row r="119" spans="1:11" x14ac:dyDescent="0.3">
      <c r="A119" s="62" t="s">
        <v>347</v>
      </c>
      <c r="B119" s="37" t="s">
        <v>526</v>
      </c>
      <c r="C119" s="67" t="s">
        <v>563</v>
      </c>
      <c r="D119" s="75"/>
      <c r="E119" s="37">
        <v>72</v>
      </c>
      <c r="F119" s="40">
        <v>1.72</v>
      </c>
      <c r="G119" s="39">
        <f t="shared" si="3"/>
        <v>123.84</v>
      </c>
      <c r="H119" s="3"/>
      <c r="I119" s="51">
        <f t="shared" si="4"/>
        <v>0</v>
      </c>
      <c r="J119" s="54"/>
      <c r="K119" s="52">
        <f t="shared" si="5"/>
        <v>0</v>
      </c>
    </row>
    <row r="120" spans="1:11" x14ac:dyDescent="0.3">
      <c r="A120" s="62" t="s">
        <v>348</v>
      </c>
      <c r="B120" s="37" t="s">
        <v>527</v>
      </c>
      <c r="C120" s="67" t="s">
        <v>563</v>
      </c>
      <c r="D120" s="75"/>
      <c r="E120" s="37">
        <v>90</v>
      </c>
      <c r="F120" s="40">
        <v>1.59</v>
      </c>
      <c r="G120" s="39">
        <f t="shared" si="3"/>
        <v>143.1</v>
      </c>
      <c r="H120" s="3"/>
      <c r="I120" s="51">
        <f t="shared" si="4"/>
        <v>0</v>
      </c>
      <c r="J120" s="54"/>
      <c r="K120" s="52">
        <f t="shared" si="5"/>
        <v>0</v>
      </c>
    </row>
    <row r="121" spans="1:11" x14ac:dyDescent="0.3">
      <c r="A121" s="62" t="s">
        <v>349</v>
      </c>
      <c r="B121" s="37" t="s">
        <v>528</v>
      </c>
      <c r="C121" s="69" t="s">
        <v>575</v>
      </c>
      <c r="D121" s="75"/>
      <c r="E121" s="37">
        <v>10</v>
      </c>
      <c r="F121" s="40">
        <v>14.79</v>
      </c>
      <c r="G121" s="39">
        <f t="shared" si="3"/>
        <v>147.9</v>
      </c>
      <c r="H121" s="3"/>
      <c r="I121" s="51">
        <f t="shared" si="4"/>
        <v>0</v>
      </c>
      <c r="J121" s="54"/>
      <c r="K121" s="52">
        <f t="shared" si="5"/>
        <v>0</v>
      </c>
    </row>
    <row r="122" spans="1:11" x14ac:dyDescent="0.3">
      <c r="A122" s="62" t="s">
        <v>350</v>
      </c>
      <c r="B122" s="37" t="s">
        <v>529</v>
      </c>
      <c r="C122" s="69" t="s">
        <v>570</v>
      </c>
      <c r="D122" s="75"/>
      <c r="E122" s="37">
        <v>1</v>
      </c>
      <c r="F122" s="40">
        <v>80</v>
      </c>
      <c r="G122" s="39">
        <f t="shared" si="3"/>
        <v>80</v>
      </c>
      <c r="H122" s="3"/>
      <c r="I122" s="51">
        <f t="shared" si="4"/>
        <v>0</v>
      </c>
      <c r="J122" s="54"/>
      <c r="K122" s="52">
        <f t="shared" si="5"/>
        <v>0</v>
      </c>
    </row>
    <row r="123" spans="1:11" x14ac:dyDescent="0.3">
      <c r="A123" s="62" t="s">
        <v>351</v>
      </c>
      <c r="B123" s="37" t="s">
        <v>530</v>
      </c>
      <c r="C123" s="67" t="s">
        <v>563</v>
      </c>
      <c r="D123" s="75"/>
      <c r="E123" s="37">
        <v>600</v>
      </c>
      <c r="F123" s="40">
        <v>0.93</v>
      </c>
      <c r="G123" s="39">
        <f t="shared" si="3"/>
        <v>558</v>
      </c>
      <c r="H123" s="3"/>
      <c r="I123" s="51">
        <f t="shared" si="4"/>
        <v>0</v>
      </c>
      <c r="J123" s="54"/>
      <c r="K123" s="52">
        <f t="shared" si="5"/>
        <v>0</v>
      </c>
    </row>
    <row r="124" spans="1:11" x14ac:dyDescent="0.3">
      <c r="A124" s="62" t="s">
        <v>352</v>
      </c>
      <c r="B124" s="37" t="s">
        <v>110</v>
      </c>
      <c r="C124" s="67" t="s">
        <v>563</v>
      </c>
      <c r="D124" s="75"/>
      <c r="E124" s="37">
        <v>75</v>
      </c>
      <c r="F124" s="40">
        <v>0.96</v>
      </c>
      <c r="G124" s="39">
        <f t="shared" si="3"/>
        <v>72</v>
      </c>
      <c r="H124" s="3"/>
      <c r="I124" s="51">
        <f t="shared" si="4"/>
        <v>0</v>
      </c>
      <c r="J124" s="54"/>
      <c r="K124" s="52">
        <f t="shared" si="5"/>
        <v>0</v>
      </c>
    </row>
    <row r="125" spans="1:11" x14ac:dyDescent="0.3">
      <c r="A125" s="62" t="s">
        <v>353</v>
      </c>
      <c r="B125" s="37" t="s">
        <v>111</v>
      </c>
      <c r="C125" s="67" t="s">
        <v>563</v>
      </c>
      <c r="D125" s="75"/>
      <c r="E125" s="37">
        <v>23</v>
      </c>
      <c r="F125" s="40">
        <v>3.52</v>
      </c>
      <c r="G125" s="39">
        <f t="shared" si="3"/>
        <v>80.959999999999994</v>
      </c>
      <c r="H125" s="3"/>
      <c r="I125" s="51">
        <f t="shared" si="4"/>
        <v>0</v>
      </c>
      <c r="J125" s="54"/>
      <c r="K125" s="52">
        <f t="shared" si="5"/>
        <v>0</v>
      </c>
    </row>
    <row r="126" spans="1:11" x14ac:dyDescent="0.3">
      <c r="A126" s="62" t="s">
        <v>354</v>
      </c>
      <c r="B126" s="37" t="s">
        <v>112</v>
      </c>
      <c r="C126" s="67" t="s">
        <v>563</v>
      </c>
      <c r="D126" s="75"/>
      <c r="E126" s="37">
        <v>23</v>
      </c>
      <c r="F126" s="40">
        <v>1.28</v>
      </c>
      <c r="G126" s="39">
        <f t="shared" si="3"/>
        <v>29.44</v>
      </c>
      <c r="H126" s="3"/>
      <c r="I126" s="51">
        <f t="shared" si="4"/>
        <v>0</v>
      </c>
      <c r="J126" s="54"/>
      <c r="K126" s="52">
        <f t="shared" si="5"/>
        <v>0</v>
      </c>
    </row>
    <row r="127" spans="1:11" x14ac:dyDescent="0.3">
      <c r="A127" s="62" t="s">
        <v>355</v>
      </c>
      <c r="B127" s="37" t="s">
        <v>113</v>
      </c>
      <c r="C127" s="67" t="s">
        <v>563</v>
      </c>
      <c r="D127" s="75"/>
      <c r="E127" s="37">
        <v>45</v>
      </c>
      <c r="F127" s="40">
        <v>7.46</v>
      </c>
      <c r="G127" s="39">
        <f t="shared" si="3"/>
        <v>335.7</v>
      </c>
      <c r="H127" s="3"/>
      <c r="I127" s="51">
        <f t="shared" si="4"/>
        <v>0</v>
      </c>
      <c r="J127" s="54"/>
      <c r="K127" s="52">
        <f t="shared" si="5"/>
        <v>0</v>
      </c>
    </row>
    <row r="128" spans="1:11" x14ac:dyDescent="0.3">
      <c r="A128" s="62" t="s">
        <v>356</v>
      </c>
      <c r="B128" s="37" t="s">
        <v>531</v>
      </c>
      <c r="C128" s="67" t="s">
        <v>563</v>
      </c>
      <c r="D128" s="75"/>
      <c r="E128" s="37">
        <v>3</v>
      </c>
      <c r="F128" s="40">
        <v>9</v>
      </c>
      <c r="G128" s="39">
        <f t="shared" si="3"/>
        <v>27</v>
      </c>
      <c r="H128" s="3"/>
      <c r="I128" s="51">
        <f t="shared" si="4"/>
        <v>0</v>
      </c>
      <c r="J128" s="54"/>
      <c r="K128" s="52">
        <f t="shared" si="5"/>
        <v>0</v>
      </c>
    </row>
    <row r="129" spans="1:11" x14ac:dyDescent="0.3">
      <c r="A129" s="62" t="s">
        <v>357</v>
      </c>
      <c r="B129" s="37" t="s">
        <v>532</v>
      </c>
      <c r="C129" s="67" t="s">
        <v>563</v>
      </c>
      <c r="D129" s="75"/>
      <c r="E129" s="37">
        <v>3</v>
      </c>
      <c r="F129" s="40">
        <v>9</v>
      </c>
      <c r="G129" s="39">
        <f t="shared" si="3"/>
        <v>27</v>
      </c>
      <c r="H129" s="3"/>
      <c r="I129" s="51">
        <f t="shared" si="4"/>
        <v>0</v>
      </c>
      <c r="J129" s="54"/>
      <c r="K129" s="52">
        <f t="shared" si="5"/>
        <v>0</v>
      </c>
    </row>
    <row r="130" spans="1:11" x14ac:dyDescent="0.3">
      <c r="A130" s="62" t="s">
        <v>358</v>
      </c>
      <c r="B130" s="37" t="s">
        <v>533</v>
      </c>
      <c r="C130" s="67" t="s">
        <v>563</v>
      </c>
      <c r="D130" s="75"/>
      <c r="E130" s="37">
        <v>3</v>
      </c>
      <c r="F130" s="40">
        <v>9</v>
      </c>
      <c r="G130" s="39">
        <f t="shared" si="3"/>
        <v>27</v>
      </c>
      <c r="H130" s="3"/>
      <c r="I130" s="51">
        <f t="shared" ref="I130:I193" si="6">ROUND((E130*H130),2)</f>
        <v>0</v>
      </c>
      <c r="J130" s="54"/>
      <c r="K130" s="52">
        <f t="shared" ref="K130:K193" si="7">ROUND((I130*J130),2)</f>
        <v>0</v>
      </c>
    </row>
    <row r="131" spans="1:11" x14ac:dyDescent="0.3">
      <c r="A131" s="62" t="s">
        <v>359</v>
      </c>
      <c r="B131" s="37" t="s">
        <v>114</v>
      </c>
      <c r="C131" s="67" t="s">
        <v>563</v>
      </c>
      <c r="D131" s="75"/>
      <c r="E131" s="37">
        <v>23</v>
      </c>
      <c r="F131" s="40">
        <v>7.59</v>
      </c>
      <c r="G131" s="39">
        <f t="shared" ref="G131:G194" si="8">ROUND(E131*F131,2)</f>
        <v>174.57</v>
      </c>
      <c r="H131" s="3"/>
      <c r="I131" s="51">
        <f t="shared" si="6"/>
        <v>0</v>
      </c>
      <c r="J131" s="54"/>
      <c r="K131" s="52">
        <f t="shared" si="7"/>
        <v>0</v>
      </c>
    </row>
    <row r="132" spans="1:11" x14ac:dyDescent="0.3">
      <c r="A132" s="62" t="s">
        <v>360</v>
      </c>
      <c r="B132" s="37" t="s">
        <v>115</v>
      </c>
      <c r="C132" s="67" t="s">
        <v>563</v>
      </c>
      <c r="D132" s="75"/>
      <c r="E132" s="37">
        <v>5</v>
      </c>
      <c r="F132" s="40">
        <v>1.47</v>
      </c>
      <c r="G132" s="39">
        <f t="shared" si="8"/>
        <v>7.35</v>
      </c>
      <c r="H132" s="3"/>
      <c r="I132" s="51">
        <f t="shared" si="6"/>
        <v>0</v>
      </c>
      <c r="J132" s="54"/>
      <c r="K132" s="52">
        <f t="shared" si="7"/>
        <v>0</v>
      </c>
    </row>
    <row r="133" spans="1:11" x14ac:dyDescent="0.3">
      <c r="A133" s="62" t="s">
        <v>361</v>
      </c>
      <c r="B133" s="37" t="s">
        <v>116</v>
      </c>
      <c r="C133" s="67" t="s">
        <v>563</v>
      </c>
      <c r="D133" s="75"/>
      <c r="E133" s="37">
        <v>5</v>
      </c>
      <c r="F133" s="40">
        <v>1.37</v>
      </c>
      <c r="G133" s="39">
        <f t="shared" si="8"/>
        <v>6.85</v>
      </c>
      <c r="H133" s="3"/>
      <c r="I133" s="51">
        <f t="shared" si="6"/>
        <v>0</v>
      </c>
      <c r="J133" s="54"/>
      <c r="K133" s="52">
        <f t="shared" si="7"/>
        <v>0</v>
      </c>
    </row>
    <row r="134" spans="1:11" x14ac:dyDescent="0.3">
      <c r="A134" s="62" t="s">
        <v>362</v>
      </c>
      <c r="B134" s="37" t="s">
        <v>117</v>
      </c>
      <c r="C134" s="67" t="s">
        <v>563</v>
      </c>
      <c r="D134" s="75"/>
      <c r="E134" s="37">
        <v>5</v>
      </c>
      <c r="F134" s="40">
        <v>1.34</v>
      </c>
      <c r="G134" s="39">
        <f t="shared" si="8"/>
        <v>6.7</v>
      </c>
      <c r="H134" s="3"/>
      <c r="I134" s="51">
        <f t="shared" si="6"/>
        <v>0</v>
      </c>
      <c r="J134" s="54"/>
      <c r="K134" s="52">
        <f t="shared" si="7"/>
        <v>0</v>
      </c>
    </row>
    <row r="135" spans="1:11" x14ac:dyDescent="0.3">
      <c r="A135" s="62" t="s">
        <v>363</v>
      </c>
      <c r="B135" s="37" t="s">
        <v>118</v>
      </c>
      <c r="C135" s="67" t="s">
        <v>563</v>
      </c>
      <c r="D135" s="75"/>
      <c r="E135" s="37">
        <v>300</v>
      </c>
      <c r="F135" s="40">
        <v>0.64</v>
      </c>
      <c r="G135" s="39">
        <f t="shared" si="8"/>
        <v>192</v>
      </c>
      <c r="H135" s="3"/>
      <c r="I135" s="51">
        <f t="shared" si="6"/>
        <v>0</v>
      </c>
      <c r="J135" s="54"/>
      <c r="K135" s="52">
        <f t="shared" si="7"/>
        <v>0</v>
      </c>
    </row>
    <row r="136" spans="1:11" x14ac:dyDescent="0.3">
      <c r="A136" s="62" t="s">
        <v>364</v>
      </c>
      <c r="B136" s="37" t="s">
        <v>119</v>
      </c>
      <c r="C136" s="67" t="s">
        <v>563</v>
      </c>
      <c r="D136" s="75"/>
      <c r="E136" s="37">
        <v>10</v>
      </c>
      <c r="F136" s="40">
        <v>5.59</v>
      </c>
      <c r="G136" s="39">
        <f t="shared" si="8"/>
        <v>55.9</v>
      </c>
      <c r="H136" s="3"/>
      <c r="I136" s="51">
        <f t="shared" si="6"/>
        <v>0</v>
      </c>
      <c r="J136" s="54"/>
      <c r="K136" s="52">
        <f t="shared" si="7"/>
        <v>0</v>
      </c>
    </row>
    <row r="137" spans="1:11" x14ac:dyDescent="0.3">
      <c r="A137" s="62" t="s">
        <v>365</v>
      </c>
      <c r="B137" s="37" t="s">
        <v>120</v>
      </c>
      <c r="C137" s="67" t="s">
        <v>563</v>
      </c>
      <c r="D137" s="75"/>
      <c r="E137" s="37">
        <v>2</v>
      </c>
      <c r="F137" s="40">
        <v>87.99</v>
      </c>
      <c r="G137" s="39">
        <f t="shared" si="8"/>
        <v>175.98</v>
      </c>
      <c r="H137" s="3"/>
      <c r="I137" s="51">
        <f t="shared" si="6"/>
        <v>0</v>
      </c>
      <c r="J137" s="54"/>
      <c r="K137" s="52">
        <f t="shared" si="7"/>
        <v>0</v>
      </c>
    </row>
    <row r="138" spans="1:11" x14ac:dyDescent="0.3">
      <c r="A138" s="62" t="s">
        <v>366</v>
      </c>
      <c r="B138" s="37" t="s">
        <v>121</v>
      </c>
      <c r="C138" s="67" t="s">
        <v>563</v>
      </c>
      <c r="D138" s="75"/>
      <c r="E138" s="37">
        <v>3000</v>
      </c>
      <c r="F138" s="40">
        <v>0.14000000000000001</v>
      </c>
      <c r="G138" s="39">
        <f t="shared" si="8"/>
        <v>420</v>
      </c>
      <c r="H138" s="3"/>
      <c r="I138" s="51">
        <f t="shared" si="6"/>
        <v>0</v>
      </c>
      <c r="J138" s="54"/>
      <c r="K138" s="52">
        <f t="shared" si="7"/>
        <v>0</v>
      </c>
    </row>
    <row r="139" spans="1:11" x14ac:dyDescent="0.3">
      <c r="A139" s="62" t="s">
        <v>367</v>
      </c>
      <c r="B139" s="37" t="s">
        <v>122</v>
      </c>
      <c r="C139" s="67" t="s">
        <v>563</v>
      </c>
      <c r="D139" s="75"/>
      <c r="E139" s="37">
        <v>60</v>
      </c>
      <c r="F139" s="40">
        <v>1.85</v>
      </c>
      <c r="G139" s="39">
        <f t="shared" si="8"/>
        <v>111</v>
      </c>
      <c r="H139" s="3"/>
      <c r="I139" s="51">
        <f t="shared" si="6"/>
        <v>0</v>
      </c>
      <c r="J139" s="54"/>
      <c r="K139" s="52">
        <f t="shared" si="7"/>
        <v>0</v>
      </c>
    </row>
    <row r="140" spans="1:11" x14ac:dyDescent="0.3">
      <c r="A140" s="62" t="s">
        <v>368</v>
      </c>
      <c r="B140" s="37" t="s">
        <v>123</v>
      </c>
      <c r="C140" s="67" t="s">
        <v>563</v>
      </c>
      <c r="D140" s="75"/>
      <c r="E140" s="37">
        <v>38</v>
      </c>
      <c r="F140" s="40">
        <v>2.36</v>
      </c>
      <c r="G140" s="39">
        <f t="shared" si="8"/>
        <v>89.68</v>
      </c>
      <c r="H140" s="3"/>
      <c r="I140" s="51">
        <f t="shared" si="6"/>
        <v>0</v>
      </c>
      <c r="J140" s="54"/>
      <c r="K140" s="52">
        <f t="shared" si="7"/>
        <v>0</v>
      </c>
    </row>
    <row r="141" spans="1:11" x14ac:dyDescent="0.3">
      <c r="A141" s="62" t="s">
        <v>369</v>
      </c>
      <c r="B141" s="37" t="s">
        <v>124</v>
      </c>
      <c r="C141" s="67" t="s">
        <v>563</v>
      </c>
      <c r="D141" s="75"/>
      <c r="E141" s="37">
        <v>15</v>
      </c>
      <c r="F141" s="40">
        <v>1.53</v>
      </c>
      <c r="G141" s="39">
        <f t="shared" si="8"/>
        <v>22.95</v>
      </c>
      <c r="H141" s="3"/>
      <c r="I141" s="51">
        <f t="shared" si="6"/>
        <v>0</v>
      </c>
      <c r="J141" s="54"/>
      <c r="K141" s="52">
        <f t="shared" si="7"/>
        <v>0</v>
      </c>
    </row>
    <row r="142" spans="1:11" x14ac:dyDescent="0.3">
      <c r="A142" s="62" t="s">
        <v>370</v>
      </c>
      <c r="B142" s="37" t="s">
        <v>125</v>
      </c>
      <c r="C142" s="67" t="s">
        <v>563</v>
      </c>
      <c r="D142" s="75"/>
      <c r="E142" s="37">
        <v>5</v>
      </c>
      <c r="F142" s="40">
        <v>1.05</v>
      </c>
      <c r="G142" s="39">
        <f t="shared" si="8"/>
        <v>5.25</v>
      </c>
      <c r="H142" s="3"/>
      <c r="I142" s="51">
        <f t="shared" si="6"/>
        <v>0</v>
      </c>
      <c r="J142" s="54"/>
      <c r="K142" s="52">
        <f t="shared" si="7"/>
        <v>0</v>
      </c>
    </row>
    <row r="143" spans="1:11" x14ac:dyDescent="0.3">
      <c r="A143" s="62" t="s">
        <v>371</v>
      </c>
      <c r="B143" s="37" t="s">
        <v>126</v>
      </c>
      <c r="C143" s="67" t="s">
        <v>563</v>
      </c>
      <c r="D143" s="75"/>
      <c r="E143" s="37">
        <v>5</v>
      </c>
      <c r="F143" s="40">
        <v>1.05</v>
      </c>
      <c r="G143" s="39">
        <f t="shared" si="8"/>
        <v>5.25</v>
      </c>
      <c r="H143" s="3"/>
      <c r="I143" s="51">
        <f t="shared" si="6"/>
        <v>0</v>
      </c>
      <c r="J143" s="54"/>
      <c r="K143" s="52">
        <f t="shared" si="7"/>
        <v>0</v>
      </c>
    </row>
    <row r="144" spans="1:11" x14ac:dyDescent="0.3">
      <c r="A144" s="62" t="s">
        <v>372</v>
      </c>
      <c r="B144" s="37" t="s">
        <v>127</v>
      </c>
      <c r="C144" s="67" t="s">
        <v>563</v>
      </c>
      <c r="D144" s="75"/>
      <c r="E144" s="37">
        <v>5</v>
      </c>
      <c r="F144" s="40">
        <v>1.05</v>
      </c>
      <c r="G144" s="39">
        <f t="shared" si="8"/>
        <v>5.25</v>
      </c>
      <c r="H144" s="3"/>
      <c r="I144" s="51">
        <f t="shared" si="6"/>
        <v>0</v>
      </c>
      <c r="J144" s="54"/>
      <c r="K144" s="52">
        <f t="shared" si="7"/>
        <v>0</v>
      </c>
    </row>
    <row r="145" spans="1:11" x14ac:dyDescent="0.3">
      <c r="A145" s="62" t="s">
        <v>373</v>
      </c>
      <c r="B145" s="37" t="s">
        <v>128</v>
      </c>
      <c r="C145" s="67" t="s">
        <v>563</v>
      </c>
      <c r="D145" s="75"/>
      <c r="E145" s="37">
        <v>5</v>
      </c>
      <c r="F145" s="40">
        <v>1.05</v>
      </c>
      <c r="G145" s="39">
        <f t="shared" si="8"/>
        <v>5.25</v>
      </c>
      <c r="H145" s="3"/>
      <c r="I145" s="51">
        <f t="shared" si="6"/>
        <v>0</v>
      </c>
      <c r="J145" s="54"/>
      <c r="K145" s="52">
        <f t="shared" si="7"/>
        <v>0</v>
      </c>
    </row>
    <row r="146" spans="1:11" x14ac:dyDescent="0.3">
      <c r="A146" s="62" t="s">
        <v>374</v>
      </c>
      <c r="B146" s="37" t="s">
        <v>129</v>
      </c>
      <c r="C146" s="67" t="s">
        <v>563</v>
      </c>
      <c r="D146" s="75"/>
      <c r="E146" s="37">
        <v>8</v>
      </c>
      <c r="F146" s="40">
        <v>1.35</v>
      </c>
      <c r="G146" s="39">
        <f t="shared" si="8"/>
        <v>10.8</v>
      </c>
      <c r="H146" s="3"/>
      <c r="I146" s="51">
        <f t="shared" si="6"/>
        <v>0</v>
      </c>
      <c r="J146" s="54"/>
      <c r="K146" s="52">
        <f t="shared" si="7"/>
        <v>0</v>
      </c>
    </row>
    <row r="147" spans="1:11" x14ac:dyDescent="0.3">
      <c r="A147" s="62" t="s">
        <v>375</v>
      </c>
      <c r="B147" s="37" t="s">
        <v>534</v>
      </c>
      <c r="C147" s="69" t="s">
        <v>576</v>
      </c>
      <c r="D147" s="75"/>
      <c r="E147" s="37">
        <v>18000</v>
      </c>
      <c r="F147" s="40">
        <v>0.11</v>
      </c>
      <c r="G147" s="39">
        <f t="shared" si="8"/>
        <v>1980</v>
      </c>
      <c r="H147" s="3"/>
      <c r="I147" s="51">
        <f t="shared" si="6"/>
        <v>0</v>
      </c>
      <c r="J147" s="54"/>
      <c r="K147" s="52">
        <f t="shared" si="7"/>
        <v>0</v>
      </c>
    </row>
    <row r="148" spans="1:11" x14ac:dyDescent="0.3">
      <c r="A148" s="62" t="s">
        <v>376</v>
      </c>
      <c r="B148" s="37" t="s">
        <v>535</v>
      </c>
      <c r="C148" s="69" t="s">
        <v>577</v>
      </c>
      <c r="D148" s="75"/>
      <c r="E148" s="37">
        <v>10</v>
      </c>
      <c r="F148" s="40">
        <v>26.25</v>
      </c>
      <c r="G148" s="39">
        <f t="shared" si="8"/>
        <v>262.5</v>
      </c>
      <c r="H148" s="3"/>
      <c r="I148" s="51">
        <f t="shared" si="6"/>
        <v>0</v>
      </c>
      <c r="J148" s="54"/>
      <c r="K148" s="52">
        <f t="shared" si="7"/>
        <v>0</v>
      </c>
    </row>
    <row r="149" spans="1:11" x14ac:dyDescent="0.3">
      <c r="A149" s="62" t="s">
        <v>377</v>
      </c>
      <c r="B149" s="37" t="s">
        <v>130</v>
      </c>
      <c r="C149" s="67" t="s">
        <v>563</v>
      </c>
      <c r="D149" s="75"/>
      <c r="E149" s="37">
        <v>5</v>
      </c>
      <c r="F149" s="40">
        <v>6.06</v>
      </c>
      <c r="G149" s="39">
        <f t="shared" si="8"/>
        <v>30.3</v>
      </c>
      <c r="H149" s="3"/>
      <c r="I149" s="51">
        <f t="shared" si="6"/>
        <v>0</v>
      </c>
      <c r="J149" s="54"/>
      <c r="K149" s="52">
        <f t="shared" si="7"/>
        <v>0</v>
      </c>
    </row>
    <row r="150" spans="1:11" x14ac:dyDescent="0.3">
      <c r="A150" s="62" t="s">
        <v>378</v>
      </c>
      <c r="B150" s="37" t="s">
        <v>131</v>
      </c>
      <c r="C150" s="67" t="s">
        <v>563</v>
      </c>
      <c r="D150" s="75"/>
      <c r="E150" s="37">
        <v>5</v>
      </c>
      <c r="F150" s="40">
        <v>5.74</v>
      </c>
      <c r="G150" s="39">
        <f t="shared" si="8"/>
        <v>28.7</v>
      </c>
      <c r="H150" s="3"/>
      <c r="I150" s="51">
        <f t="shared" si="6"/>
        <v>0</v>
      </c>
      <c r="J150" s="54"/>
      <c r="K150" s="52">
        <f t="shared" si="7"/>
        <v>0</v>
      </c>
    </row>
    <row r="151" spans="1:11" x14ac:dyDescent="0.3">
      <c r="A151" s="62" t="s">
        <v>379</v>
      </c>
      <c r="B151" s="37" t="s">
        <v>536</v>
      </c>
      <c r="C151" s="69" t="s">
        <v>578</v>
      </c>
      <c r="D151" s="75"/>
      <c r="E151" s="37">
        <v>8</v>
      </c>
      <c r="F151" s="40">
        <v>21</v>
      </c>
      <c r="G151" s="39">
        <f t="shared" si="8"/>
        <v>168</v>
      </c>
      <c r="H151" s="3"/>
      <c r="I151" s="51">
        <f t="shared" si="6"/>
        <v>0</v>
      </c>
      <c r="J151" s="54"/>
      <c r="K151" s="52">
        <f t="shared" si="7"/>
        <v>0</v>
      </c>
    </row>
    <row r="152" spans="1:11" x14ac:dyDescent="0.3">
      <c r="A152" s="62" t="s">
        <v>380</v>
      </c>
      <c r="B152" s="37" t="s">
        <v>537</v>
      </c>
      <c r="C152" s="69" t="s">
        <v>578</v>
      </c>
      <c r="D152" s="75"/>
      <c r="E152" s="37">
        <v>3</v>
      </c>
      <c r="F152" s="40">
        <v>21</v>
      </c>
      <c r="G152" s="39">
        <f t="shared" si="8"/>
        <v>63</v>
      </c>
      <c r="H152" s="3"/>
      <c r="I152" s="51">
        <f t="shared" si="6"/>
        <v>0</v>
      </c>
      <c r="J152" s="54"/>
      <c r="K152" s="52">
        <f t="shared" si="7"/>
        <v>0</v>
      </c>
    </row>
    <row r="153" spans="1:11" x14ac:dyDescent="0.3">
      <c r="A153" s="62" t="s">
        <v>381</v>
      </c>
      <c r="B153" s="37" t="s">
        <v>538</v>
      </c>
      <c r="C153" s="69" t="s">
        <v>578</v>
      </c>
      <c r="D153" s="75"/>
      <c r="E153" s="37">
        <v>1</v>
      </c>
      <c r="F153" s="40">
        <v>21</v>
      </c>
      <c r="G153" s="39">
        <f t="shared" si="8"/>
        <v>21</v>
      </c>
      <c r="H153" s="3"/>
      <c r="I153" s="51">
        <f t="shared" si="6"/>
        <v>0</v>
      </c>
      <c r="J153" s="54"/>
      <c r="K153" s="52">
        <f t="shared" si="7"/>
        <v>0</v>
      </c>
    </row>
    <row r="154" spans="1:11" x14ac:dyDescent="0.3">
      <c r="A154" s="62" t="s">
        <v>382</v>
      </c>
      <c r="B154" s="37" t="s">
        <v>539</v>
      </c>
      <c r="C154" s="69" t="s">
        <v>565</v>
      </c>
      <c r="D154" s="75"/>
      <c r="E154" s="37">
        <v>5</v>
      </c>
      <c r="F154" s="40">
        <v>2.75</v>
      </c>
      <c r="G154" s="39">
        <f t="shared" si="8"/>
        <v>13.75</v>
      </c>
      <c r="H154" s="3"/>
      <c r="I154" s="51">
        <f t="shared" si="6"/>
        <v>0</v>
      </c>
      <c r="J154" s="54"/>
      <c r="K154" s="52">
        <f t="shared" si="7"/>
        <v>0</v>
      </c>
    </row>
    <row r="155" spans="1:11" x14ac:dyDescent="0.3">
      <c r="A155" s="62" t="s">
        <v>383</v>
      </c>
      <c r="B155" s="37" t="s">
        <v>540</v>
      </c>
      <c r="C155" s="69" t="s">
        <v>565</v>
      </c>
      <c r="D155" s="75"/>
      <c r="E155" s="37">
        <v>5</v>
      </c>
      <c r="F155" s="40">
        <v>2.75</v>
      </c>
      <c r="G155" s="39">
        <f t="shared" si="8"/>
        <v>13.75</v>
      </c>
      <c r="H155" s="3"/>
      <c r="I155" s="51">
        <f t="shared" si="6"/>
        <v>0</v>
      </c>
      <c r="J155" s="54"/>
      <c r="K155" s="52">
        <f t="shared" si="7"/>
        <v>0</v>
      </c>
    </row>
    <row r="156" spans="1:11" x14ac:dyDescent="0.3">
      <c r="A156" s="62" t="s">
        <v>384</v>
      </c>
      <c r="B156" s="37" t="s">
        <v>541</v>
      </c>
      <c r="C156" s="69" t="s">
        <v>565</v>
      </c>
      <c r="D156" s="75"/>
      <c r="E156" s="37">
        <v>5</v>
      </c>
      <c r="F156" s="40">
        <v>2.75</v>
      </c>
      <c r="G156" s="39">
        <f t="shared" si="8"/>
        <v>13.75</v>
      </c>
      <c r="H156" s="3"/>
      <c r="I156" s="51">
        <f t="shared" si="6"/>
        <v>0</v>
      </c>
      <c r="J156" s="54"/>
      <c r="K156" s="52">
        <f t="shared" si="7"/>
        <v>0</v>
      </c>
    </row>
    <row r="157" spans="1:11" x14ac:dyDescent="0.3">
      <c r="A157" s="62" t="s">
        <v>385</v>
      </c>
      <c r="B157" s="37" t="s">
        <v>542</v>
      </c>
      <c r="C157" s="69" t="s">
        <v>565</v>
      </c>
      <c r="D157" s="75"/>
      <c r="E157" s="37">
        <v>120</v>
      </c>
      <c r="F157" s="40">
        <v>2</v>
      </c>
      <c r="G157" s="39">
        <f t="shared" si="8"/>
        <v>240</v>
      </c>
      <c r="H157" s="3"/>
      <c r="I157" s="51">
        <f t="shared" si="6"/>
        <v>0</v>
      </c>
      <c r="J157" s="54"/>
      <c r="K157" s="52">
        <f t="shared" si="7"/>
        <v>0</v>
      </c>
    </row>
    <row r="158" spans="1:11" x14ac:dyDescent="0.3">
      <c r="A158" s="62" t="s">
        <v>386</v>
      </c>
      <c r="B158" s="37" t="s">
        <v>543</v>
      </c>
      <c r="C158" s="69" t="s">
        <v>565</v>
      </c>
      <c r="D158" s="75"/>
      <c r="E158" s="37">
        <v>120</v>
      </c>
      <c r="F158" s="40">
        <v>2</v>
      </c>
      <c r="G158" s="39">
        <f t="shared" si="8"/>
        <v>240</v>
      </c>
      <c r="H158" s="3"/>
      <c r="I158" s="51">
        <f t="shared" si="6"/>
        <v>0</v>
      </c>
      <c r="J158" s="54"/>
      <c r="K158" s="52">
        <f t="shared" si="7"/>
        <v>0</v>
      </c>
    </row>
    <row r="159" spans="1:11" x14ac:dyDescent="0.3">
      <c r="A159" s="62" t="s">
        <v>387</v>
      </c>
      <c r="B159" s="37" t="s">
        <v>544</v>
      </c>
      <c r="C159" s="69" t="s">
        <v>565</v>
      </c>
      <c r="D159" s="75"/>
      <c r="E159" s="37">
        <v>32</v>
      </c>
      <c r="F159" s="40">
        <v>2</v>
      </c>
      <c r="G159" s="39">
        <f t="shared" si="8"/>
        <v>64</v>
      </c>
      <c r="H159" s="3"/>
      <c r="I159" s="51">
        <f t="shared" si="6"/>
        <v>0</v>
      </c>
      <c r="J159" s="54"/>
      <c r="K159" s="52">
        <f t="shared" si="7"/>
        <v>0</v>
      </c>
    </row>
    <row r="160" spans="1:11" x14ac:dyDescent="0.3">
      <c r="A160" s="62" t="s">
        <v>388</v>
      </c>
      <c r="B160" s="37" t="s">
        <v>545</v>
      </c>
      <c r="C160" s="69" t="s">
        <v>565</v>
      </c>
      <c r="D160" s="75"/>
      <c r="E160" s="37">
        <v>10</v>
      </c>
      <c r="F160" s="40">
        <v>2</v>
      </c>
      <c r="G160" s="39">
        <f t="shared" si="8"/>
        <v>20</v>
      </c>
      <c r="H160" s="3"/>
      <c r="I160" s="51">
        <f t="shared" si="6"/>
        <v>0</v>
      </c>
      <c r="J160" s="54"/>
      <c r="K160" s="52">
        <f t="shared" si="7"/>
        <v>0</v>
      </c>
    </row>
    <row r="161" spans="1:11" x14ac:dyDescent="0.3">
      <c r="A161" s="62" t="s">
        <v>389</v>
      </c>
      <c r="B161" s="37" t="s">
        <v>132</v>
      </c>
      <c r="C161" s="67" t="s">
        <v>563</v>
      </c>
      <c r="D161" s="75"/>
      <c r="E161" s="37">
        <v>8</v>
      </c>
      <c r="F161" s="40">
        <v>13.56</v>
      </c>
      <c r="G161" s="39">
        <f t="shared" si="8"/>
        <v>108.48</v>
      </c>
      <c r="H161" s="3"/>
      <c r="I161" s="51">
        <f t="shared" si="6"/>
        <v>0</v>
      </c>
      <c r="J161" s="54"/>
      <c r="K161" s="52">
        <f t="shared" si="7"/>
        <v>0</v>
      </c>
    </row>
    <row r="162" spans="1:11" x14ac:dyDescent="0.3">
      <c r="A162" s="62" t="s">
        <v>390</v>
      </c>
      <c r="B162" s="37" t="s">
        <v>133</v>
      </c>
      <c r="C162" s="67" t="s">
        <v>563</v>
      </c>
      <c r="D162" s="75"/>
      <c r="E162" s="37">
        <v>3</v>
      </c>
      <c r="F162" s="40">
        <v>30.59</v>
      </c>
      <c r="G162" s="39">
        <f t="shared" si="8"/>
        <v>91.77</v>
      </c>
      <c r="H162" s="3"/>
      <c r="I162" s="51">
        <f t="shared" si="6"/>
        <v>0</v>
      </c>
      <c r="J162" s="54"/>
      <c r="K162" s="52">
        <f t="shared" si="7"/>
        <v>0</v>
      </c>
    </row>
    <row r="163" spans="1:11" x14ac:dyDescent="0.3">
      <c r="A163" s="62" t="s">
        <v>391</v>
      </c>
      <c r="B163" s="37" t="s">
        <v>134</v>
      </c>
      <c r="C163" s="69" t="s">
        <v>565</v>
      </c>
      <c r="D163" s="75"/>
      <c r="E163" s="37">
        <v>8</v>
      </c>
      <c r="F163" s="40">
        <v>5.01</v>
      </c>
      <c r="G163" s="39">
        <f t="shared" si="8"/>
        <v>40.08</v>
      </c>
      <c r="H163" s="3"/>
      <c r="I163" s="51">
        <f t="shared" si="6"/>
        <v>0</v>
      </c>
      <c r="J163" s="54"/>
      <c r="K163" s="52">
        <f t="shared" si="7"/>
        <v>0</v>
      </c>
    </row>
    <row r="164" spans="1:11" x14ac:dyDescent="0.3">
      <c r="A164" s="62" t="s">
        <v>392</v>
      </c>
      <c r="B164" s="37" t="s">
        <v>546</v>
      </c>
      <c r="C164" s="69" t="s">
        <v>565</v>
      </c>
      <c r="D164" s="75"/>
      <c r="E164" s="37">
        <v>3</v>
      </c>
      <c r="F164" s="40">
        <v>12</v>
      </c>
      <c r="G164" s="39">
        <f t="shared" si="8"/>
        <v>36</v>
      </c>
      <c r="H164" s="3"/>
      <c r="I164" s="51">
        <f t="shared" si="6"/>
        <v>0</v>
      </c>
      <c r="J164" s="54"/>
      <c r="K164" s="52">
        <f t="shared" si="7"/>
        <v>0</v>
      </c>
    </row>
    <row r="165" spans="1:11" x14ac:dyDescent="0.3">
      <c r="A165" s="62" t="s">
        <v>393</v>
      </c>
      <c r="B165" s="37" t="s">
        <v>547</v>
      </c>
      <c r="C165" s="69" t="s">
        <v>565</v>
      </c>
      <c r="D165" s="75"/>
      <c r="E165" s="37">
        <v>7</v>
      </c>
      <c r="F165" s="40">
        <v>10</v>
      </c>
      <c r="G165" s="39">
        <f t="shared" si="8"/>
        <v>70</v>
      </c>
      <c r="H165" s="3"/>
      <c r="I165" s="51">
        <f t="shared" si="6"/>
        <v>0</v>
      </c>
      <c r="J165" s="54"/>
      <c r="K165" s="52">
        <f t="shared" si="7"/>
        <v>0</v>
      </c>
    </row>
    <row r="166" spans="1:11" x14ac:dyDescent="0.3">
      <c r="A166" s="62" t="s">
        <v>394</v>
      </c>
      <c r="B166" s="37" t="s">
        <v>548</v>
      </c>
      <c r="C166" s="69" t="s">
        <v>565</v>
      </c>
      <c r="D166" s="75"/>
      <c r="E166" s="37">
        <v>3</v>
      </c>
      <c r="F166" s="40">
        <v>16</v>
      </c>
      <c r="G166" s="39">
        <f t="shared" si="8"/>
        <v>48</v>
      </c>
      <c r="H166" s="3"/>
      <c r="I166" s="51">
        <f t="shared" si="6"/>
        <v>0</v>
      </c>
      <c r="J166" s="54"/>
      <c r="K166" s="52">
        <f t="shared" si="7"/>
        <v>0</v>
      </c>
    </row>
    <row r="167" spans="1:11" x14ac:dyDescent="0.3">
      <c r="A167" s="62" t="s">
        <v>395</v>
      </c>
      <c r="B167" s="37" t="s">
        <v>549</v>
      </c>
      <c r="C167" s="69" t="s">
        <v>565</v>
      </c>
      <c r="D167" s="75"/>
      <c r="E167" s="37">
        <v>3</v>
      </c>
      <c r="F167" s="40">
        <v>6</v>
      </c>
      <c r="G167" s="39">
        <f t="shared" si="8"/>
        <v>18</v>
      </c>
      <c r="H167" s="3"/>
      <c r="I167" s="51">
        <f t="shared" si="6"/>
        <v>0</v>
      </c>
      <c r="J167" s="54"/>
      <c r="K167" s="52">
        <f t="shared" si="7"/>
        <v>0</v>
      </c>
    </row>
    <row r="168" spans="1:11" x14ac:dyDescent="0.3">
      <c r="A168" s="62" t="s">
        <v>396</v>
      </c>
      <c r="B168" s="37" t="s">
        <v>550</v>
      </c>
      <c r="C168" s="69" t="s">
        <v>565</v>
      </c>
      <c r="D168" s="75"/>
      <c r="E168" s="37">
        <v>8</v>
      </c>
      <c r="F168" s="40">
        <v>8</v>
      </c>
      <c r="G168" s="39">
        <f t="shared" si="8"/>
        <v>64</v>
      </c>
      <c r="H168" s="3"/>
      <c r="I168" s="51">
        <f t="shared" si="6"/>
        <v>0</v>
      </c>
      <c r="J168" s="54"/>
      <c r="K168" s="52">
        <f t="shared" si="7"/>
        <v>0</v>
      </c>
    </row>
    <row r="169" spans="1:11" x14ac:dyDescent="0.3">
      <c r="A169" s="62" t="s">
        <v>397</v>
      </c>
      <c r="B169" s="37" t="s">
        <v>135</v>
      </c>
      <c r="C169" s="67" t="s">
        <v>563</v>
      </c>
      <c r="D169" s="75"/>
      <c r="E169" s="37">
        <v>5</v>
      </c>
      <c r="F169" s="40">
        <v>6.69</v>
      </c>
      <c r="G169" s="39">
        <f t="shared" si="8"/>
        <v>33.450000000000003</v>
      </c>
      <c r="H169" s="3"/>
      <c r="I169" s="51">
        <f t="shared" si="6"/>
        <v>0</v>
      </c>
      <c r="J169" s="54"/>
      <c r="K169" s="52">
        <f t="shared" si="7"/>
        <v>0</v>
      </c>
    </row>
    <row r="170" spans="1:11" x14ac:dyDescent="0.3">
      <c r="A170" s="62" t="s">
        <v>398</v>
      </c>
      <c r="B170" s="37" t="s">
        <v>136</v>
      </c>
      <c r="C170" s="67" t="s">
        <v>563</v>
      </c>
      <c r="D170" s="75"/>
      <c r="E170" s="37">
        <v>450</v>
      </c>
      <c r="F170" s="40">
        <v>0.47</v>
      </c>
      <c r="G170" s="39">
        <f t="shared" si="8"/>
        <v>211.5</v>
      </c>
      <c r="H170" s="3"/>
      <c r="I170" s="51">
        <f t="shared" si="6"/>
        <v>0</v>
      </c>
      <c r="J170" s="54"/>
      <c r="K170" s="52">
        <f t="shared" si="7"/>
        <v>0</v>
      </c>
    </row>
    <row r="171" spans="1:11" x14ac:dyDescent="0.3">
      <c r="A171" s="62" t="s">
        <v>399</v>
      </c>
      <c r="B171" s="37" t="s">
        <v>137</v>
      </c>
      <c r="C171" s="67" t="s">
        <v>563</v>
      </c>
      <c r="D171" s="75"/>
      <c r="E171" s="37">
        <v>8</v>
      </c>
      <c r="F171" s="40">
        <v>1.1299999999999999</v>
      </c>
      <c r="G171" s="39">
        <f t="shared" si="8"/>
        <v>9.0399999999999991</v>
      </c>
      <c r="H171" s="3"/>
      <c r="I171" s="51">
        <f t="shared" si="6"/>
        <v>0</v>
      </c>
      <c r="J171" s="54"/>
      <c r="K171" s="52">
        <f t="shared" si="7"/>
        <v>0</v>
      </c>
    </row>
    <row r="172" spans="1:11" x14ac:dyDescent="0.3">
      <c r="A172" s="62" t="s">
        <v>400</v>
      </c>
      <c r="B172" s="37" t="s">
        <v>138</v>
      </c>
      <c r="C172" s="67" t="s">
        <v>563</v>
      </c>
      <c r="D172" s="75"/>
      <c r="E172" s="37">
        <v>2</v>
      </c>
      <c r="F172" s="40">
        <v>7.03</v>
      </c>
      <c r="G172" s="39">
        <f t="shared" si="8"/>
        <v>14.06</v>
      </c>
      <c r="H172" s="3"/>
      <c r="I172" s="51">
        <f t="shared" si="6"/>
        <v>0</v>
      </c>
      <c r="J172" s="54"/>
      <c r="K172" s="52">
        <f t="shared" si="7"/>
        <v>0</v>
      </c>
    </row>
    <row r="173" spans="1:11" x14ac:dyDescent="0.3">
      <c r="A173" s="62" t="s">
        <v>401</v>
      </c>
      <c r="B173" s="37" t="s">
        <v>139</v>
      </c>
      <c r="C173" s="67" t="s">
        <v>563</v>
      </c>
      <c r="D173" s="75"/>
      <c r="E173" s="37">
        <v>2</v>
      </c>
      <c r="F173" s="40">
        <v>7.03</v>
      </c>
      <c r="G173" s="39">
        <f t="shared" si="8"/>
        <v>14.06</v>
      </c>
      <c r="H173" s="3"/>
      <c r="I173" s="51">
        <f t="shared" si="6"/>
        <v>0</v>
      </c>
      <c r="J173" s="54"/>
      <c r="K173" s="52">
        <f t="shared" si="7"/>
        <v>0</v>
      </c>
    </row>
    <row r="174" spans="1:11" x14ac:dyDescent="0.3">
      <c r="A174" s="62" t="s">
        <v>402</v>
      </c>
      <c r="B174" s="37" t="s">
        <v>140</v>
      </c>
      <c r="C174" s="67" t="s">
        <v>563</v>
      </c>
      <c r="D174" s="75"/>
      <c r="E174" s="37">
        <v>2</v>
      </c>
      <c r="F174" s="40">
        <v>4.7699999999999996</v>
      </c>
      <c r="G174" s="39">
        <f t="shared" si="8"/>
        <v>9.5399999999999991</v>
      </c>
      <c r="H174" s="3"/>
      <c r="I174" s="51">
        <f t="shared" si="6"/>
        <v>0</v>
      </c>
      <c r="J174" s="54"/>
      <c r="K174" s="52">
        <f t="shared" si="7"/>
        <v>0</v>
      </c>
    </row>
    <row r="175" spans="1:11" x14ac:dyDescent="0.3">
      <c r="A175" s="62" t="s">
        <v>403</v>
      </c>
      <c r="B175" s="37" t="s">
        <v>141</v>
      </c>
      <c r="C175" s="67" t="s">
        <v>563</v>
      </c>
      <c r="D175" s="75"/>
      <c r="E175" s="37">
        <v>5</v>
      </c>
      <c r="F175" s="40">
        <v>17.18</v>
      </c>
      <c r="G175" s="39">
        <f t="shared" si="8"/>
        <v>85.9</v>
      </c>
      <c r="H175" s="3"/>
      <c r="I175" s="51">
        <f t="shared" si="6"/>
        <v>0</v>
      </c>
      <c r="J175" s="54"/>
      <c r="K175" s="52">
        <f t="shared" si="7"/>
        <v>0</v>
      </c>
    </row>
    <row r="176" spans="1:11" x14ac:dyDescent="0.3">
      <c r="A176" s="62" t="s">
        <v>404</v>
      </c>
      <c r="B176" s="37" t="s">
        <v>142</v>
      </c>
      <c r="C176" s="67" t="s">
        <v>563</v>
      </c>
      <c r="D176" s="75"/>
      <c r="E176" s="37">
        <v>23</v>
      </c>
      <c r="F176" s="40">
        <v>9.17</v>
      </c>
      <c r="G176" s="39">
        <f t="shared" si="8"/>
        <v>210.91</v>
      </c>
      <c r="H176" s="3"/>
      <c r="I176" s="51">
        <f t="shared" si="6"/>
        <v>0</v>
      </c>
      <c r="J176" s="54"/>
      <c r="K176" s="52">
        <f t="shared" si="7"/>
        <v>0</v>
      </c>
    </row>
    <row r="177" spans="1:11" x14ac:dyDescent="0.3">
      <c r="A177" s="62" t="s">
        <v>405</v>
      </c>
      <c r="B177" s="37" t="s">
        <v>143</v>
      </c>
      <c r="C177" s="67" t="s">
        <v>563</v>
      </c>
      <c r="D177" s="75"/>
      <c r="E177" s="37">
        <v>90</v>
      </c>
      <c r="F177" s="40">
        <v>4.87</v>
      </c>
      <c r="G177" s="39">
        <f t="shared" si="8"/>
        <v>438.3</v>
      </c>
      <c r="H177" s="3"/>
      <c r="I177" s="51">
        <f t="shared" si="6"/>
        <v>0</v>
      </c>
      <c r="J177" s="54"/>
      <c r="K177" s="52">
        <f t="shared" si="7"/>
        <v>0</v>
      </c>
    </row>
    <row r="178" spans="1:11" x14ac:dyDescent="0.3">
      <c r="A178" s="62" t="s">
        <v>406</v>
      </c>
      <c r="B178" s="37" t="s">
        <v>144</v>
      </c>
      <c r="C178" s="67" t="s">
        <v>563</v>
      </c>
      <c r="D178" s="75"/>
      <c r="E178" s="37">
        <v>5</v>
      </c>
      <c r="F178" s="40">
        <v>12.55</v>
      </c>
      <c r="G178" s="39">
        <f t="shared" si="8"/>
        <v>62.75</v>
      </c>
      <c r="H178" s="3"/>
      <c r="I178" s="51">
        <f t="shared" si="6"/>
        <v>0</v>
      </c>
      <c r="J178" s="54"/>
      <c r="K178" s="52">
        <f t="shared" si="7"/>
        <v>0</v>
      </c>
    </row>
    <row r="179" spans="1:11" x14ac:dyDescent="0.3">
      <c r="A179" s="62" t="s">
        <v>407</v>
      </c>
      <c r="B179" s="37" t="s">
        <v>145</v>
      </c>
      <c r="C179" s="67" t="s">
        <v>563</v>
      </c>
      <c r="D179" s="75"/>
      <c r="E179" s="37">
        <v>5</v>
      </c>
      <c r="F179" s="40">
        <v>12.55</v>
      </c>
      <c r="G179" s="39">
        <f t="shared" si="8"/>
        <v>62.75</v>
      </c>
      <c r="H179" s="3"/>
      <c r="I179" s="51">
        <f t="shared" si="6"/>
        <v>0</v>
      </c>
      <c r="J179" s="54"/>
      <c r="K179" s="52">
        <f t="shared" si="7"/>
        <v>0</v>
      </c>
    </row>
    <row r="180" spans="1:11" x14ac:dyDescent="0.3">
      <c r="A180" s="62" t="s">
        <v>408</v>
      </c>
      <c r="B180" s="37" t="s">
        <v>146</v>
      </c>
      <c r="C180" s="67" t="s">
        <v>563</v>
      </c>
      <c r="D180" s="75"/>
      <c r="E180" s="37">
        <v>5</v>
      </c>
      <c r="F180" s="40">
        <v>12.55</v>
      </c>
      <c r="G180" s="39">
        <f t="shared" si="8"/>
        <v>62.75</v>
      </c>
      <c r="H180" s="3"/>
      <c r="I180" s="51">
        <f t="shared" si="6"/>
        <v>0</v>
      </c>
      <c r="J180" s="54"/>
      <c r="K180" s="52">
        <f t="shared" si="7"/>
        <v>0</v>
      </c>
    </row>
    <row r="181" spans="1:11" x14ac:dyDescent="0.3">
      <c r="A181" s="62" t="s">
        <v>409</v>
      </c>
      <c r="B181" s="37" t="s">
        <v>147</v>
      </c>
      <c r="C181" s="67" t="s">
        <v>563</v>
      </c>
      <c r="D181" s="75"/>
      <c r="E181" s="37">
        <v>8</v>
      </c>
      <c r="F181" s="40">
        <v>12.55</v>
      </c>
      <c r="G181" s="39">
        <f t="shared" si="8"/>
        <v>100.4</v>
      </c>
      <c r="H181" s="3"/>
      <c r="I181" s="51">
        <f t="shared" si="6"/>
        <v>0</v>
      </c>
      <c r="J181" s="54"/>
      <c r="K181" s="52">
        <f t="shared" si="7"/>
        <v>0</v>
      </c>
    </row>
    <row r="182" spans="1:11" x14ac:dyDescent="0.3">
      <c r="A182" s="62" t="s">
        <v>410</v>
      </c>
      <c r="B182" s="37" t="s">
        <v>148</v>
      </c>
      <c r="C182" s="67" t="s">
        <v>563</v>
      </c>
      <c r="D182" s="75"/>
      <c r="E182" s="37">
        <v>5</v>
      </c>
      <c r="F182" s="40">
        <v>12.55</v>
      </c>
      <c r="G182" s="39">
        <f t="shared" si="8"/>
        <v>62.75</v>
      </c>
      <c r="H182" s="3"/>
      <c r="I182" s="51">
        <f t="shared" si="6"/>
        <v>0</v>
      </c>
      <c r="J182" s="54"/>
      <c r="K182" s="52">
        <f t="shared" si="7"/>
        <v>0</v>
      </c>
    </row>
    <row r="183" spans="1:11" x14ac:dyDescent="0.3">
      <c r="A183" s="62" t="s">
        <v>411</v>
      </c>
      <c r="B183" s="37" t="s">
        <v>149</v>
      </c>
      <c r="C183" s="67" t="s">
        <v>563</v>
      </c>
      <c r="D183" s="75"/>
      <c r="E183" s="37">
        <v>5</v>
      </c>
      <c r="F183" s="40">
        <v>12.55</v>
      </c>
      <c r="G183" s="39">
        <f t="shared" si="8"/>
        <v>62.75</v>
      </c>
      <c r="H183" s="3"/>
      <c r="I183" s="51">
        <f t="shared" si="6"/>
        <v>0</v>
      </c>
      <c r="J183" s="54"/>
      <c r="K183" s="52">
        <f t="shared" si="7"/>
        <v>0</v>
      </c>
    </row>
    <row r="184" spans="1:11" x14ac:dyDescent="0.3">
      <c r="A184" s="62" t="s">
        <v>412</v>
      </c>
      <c r="B184" s="37" t="s">
        <v>150</v>
      </c>
      <c r="C184" s="67" t="s">
        <v>563</v>
      </c>
      <c r="D184" s="75"/>
      <c r="E184" s="37">
        <v>5</v>
      </c>
      <c r="F184" s="40">
        <v>5.74</v>
      </c>
      <c r="G184" s="39">
        <f t="shared" si="8"/>
        <v>28.7</v>
      </c>
      <c r="H184" s="3"/>
      <c r="I184" s="51">
        <f t="shared" si="6"/>
        <v>0</v>
      </c>
      <c r="J184" s="54"/>
      <c r="K184" s="52">
        <f t="shared" si="7"/>
        <v>0</v>
      </c>
    </row>
    <row r="185" spans="1:11" x14ac:dyDescent="0.3">
      <c r="A185" s="62" t="s">
        <v>413</v>
      </c>
      <c r="B185" s="37" t="s">
        <v>151</v>
      </c>
      <c r="C185" s="67" t="s">
        <v>563</v>
      </c>
      <c r="D185" s="75"/>
      <c r="E185" s="37">
        <v>11</v>
      </c>
      <c r="F185" s="40">
        <v>5.74</v>
      </c>
      <c r="G185" s="39">
        <f t="shared" si="8"/>
        <v>63.14</v>
      </c>
      <c r="H185" s="3"/>
      <c r="I185" s="51">
        <f t="shared" si="6"/>
        <v>0</v>
      </c>
      <c r="J185" s="54"/>
      <c r="K185" s="52">
        <f t="shared" si="7"/>
        <v>0</v>
      </c>
    </row>
    <row r="186" spans="1:11" x14ac:dyDescent="0.3">
      <c r="A186" s="62" t="s">
        <v>414</v>
      </c>
      <c r="B186" s="37" t="s">
        <v>152</v>
      </c>
      <c r="C186" s="67" t="s">
        <v>563</v>
      </c>
      <c r="D186" s="75"/>
      <c r="E186" s="37">
        <v>5</v>
      </c>
      <c r="F186" s="40">
        <v>5.74</v>
      </c>
      <c r="G186" s="39">
        <f t="shared" si="8"/>
        <v>28.7</v>
      </c>
      <c r="H186" s="3"/>
      <c r="I186" s="51">
        <f t="shared" si="6"/>
        <v>0</v>
      </c>
      <c r="J186" s="54"/>
      <c r="K186" s="52">
        <f t="shared" si="7"/>
        <v>0</v>
      </c>
    </row>
    <row r="187" spans="1:11" x14ac:dyDescent="0.3">
      <c r="A187" s="62" t="s">
        <v>415</v>
      </c>
      <c r="B187" s="37" t="s">
        <v>153</v>
      </c>
      <c r="C187" s="67" t="s">
        <v>563</v>
      </c>
      <c r="D187" s="75"/>
      <c r="E187" s="37">
        <v>5</v>
      </c>
      <c r="F187" s="40">
        <v>5.74</v>
      </c>
      <c r="G187" s="39">
        <f t="shared" si="8"/>
        <v>28.7</v>
      </c>
      <c r="H187" s="3"/>
      <c r="I187" s="51">
        <f t="shared" si="6"/>
        <v>0</v>
      </c>
      <c r="J187" s="54"/>
      <c r="K187" s="52">
        <f t="shared" si="7"/>
        <v>0</v>
      </c>
    </row>
    <row r="188" spans="1:11" x14ac:dyDescent="0.3">
      <c r="A188" s="62" t="s">
        <v>416</v>
      </c>
      <c r="B188" s="37" t="s">
        <v>154</v>
      </c>
      <c r="C188" s="67" t="s">
        <v>563</v>
      </c>
      <c r="D188" s="75"/>
      <c r="E188" s="37">
        <v>5</v>
      </c>
      <c r="F188" s="40">
        <v>5.74</v>
      </c>
      <c r="G188" s="39">
        <f t="shared" si="8"/>
        <v>28.7</v>
      </c>
      <c r="H188" s="3"/>
      <c r="I188" s="51">
        <f t="shared" si="6"/>
        <v>0</v>
      </c>
      <c r="J188" s="54"/>
      <c r="K188" s="52">
        <f t="shared" si="7"/>
        <v>0</v>
      </c>
    </row>
    <row r="189" spans="1:11" x14ac:dyDescent="0.3">
      <c r="A189" s="62" t="s">
        <v>417</v>
      </c>
      <c r="B189" s="37" t="s">
        <v>155</v>
      </c>
      <c r="C189" s="67" t="s">
        <v>563</v>
      </c>
      <c r="D189" s="75"/>
      <c r="E189" s="37">
        <v>5</v>
      </c>
      <c r="F189" s="40">
        <v>5.74</v>
      </c>
      <c r="G189" s="39">
        <f t="shared" si="8"/>
        <v>28.7</v>
      </c>
      <c r="H189" s="3"/>
      <c r="I189" s="51">
        <f t="shared" si="6"/>
        <v>0</v>
      </c>
      <c r="J189" s="54"/>
      <c r="K189" s="52">
        <f t="shared" si="7"/>
        <v>0</v>
      </c>
    </row>
    <row r="190" spans="1:11" x14ac:dyDescent="0.3">
      <c r="A190" s="62" t="s">
        <v>418</v>
      </c>
      <c r="B190" s="37" t="s">
        <v>156</v>
      </c>
      <c r="C190" s="67" t="s">
        <v>563</v>
      </c>
      <c r="D190" s="75"/>
      <c r="E190" s="37">
        <v>45</v>
      </c>
      <c r="F190" s="40">
        <v>10.94</v>
      </c>
      <c r="G190" s="39">
        <f t="shared" si="8"/>
        <v>492.3</v>
      </c>
      <c r="H190" s="3"/>
      <c r="I190" s="51">
        <f t="shared" si="6"/>
        <v>0</v>
      </c>
      <c r="J190" s="54"/>
      <c r="K190" s="52">
        <f t="shared" si="7"/>
        <v>0</v>
      </c>
    </row>
    <row r="191" spans="1:11" x14ac:dyDescent="0.3">
      <c r="A191" s="62" t="s">
        <v>419</v>
      </c>
      <c r="B191" s="37" t="s">
        <v>157</v>
      </c>
      <c r="C191" s="67" t="s">
        <v>563</v>
      </c>
      <c r="D191" s="75"/>
      <c r="E191" s="37">
        <v>2</v>
      </c>
      <c r="F191" s="40">
        <v>10.74</v>
      </c>
      <c r="G191" s="39">
        <f t="shared" si="8"/>
        <v>21.48</v>
      </c>
      <c r="H191" s="3"/>
      <c r="I191" s="51">
        <f t="shared" si="6"/>
        <v>0</v>
      </c>
      <c r="J191" s="54"/>
      <c r="K191" s="52">
        <f t="shared" si="7"/>
        <v>0</v>
      </c>
    </row>
    <row r="192" spans="1:11" x14ac:dyDescent="0.3">
      <c r="A192" s="62" t="s">
        <v>420</v>
      </c>
      <c r="B192" s="37" t="s">
        <v>158</v>
      </c>
      <c r="C192" s="67" t="s">
        <v>563</v>
      </c>
      <c r="D192" s="75"/>
      <c r="E192" s="37">
        <v>2</v>
      </c>
      <c r="F192" s="40">
        <v>10.74</v>
      </c>
      <c r="G192" s="39">
        <f t="shared" si="8"/>
        <v>21.48</v>
      </c>
      <c r="H192" s="3"/>
      <c r="I192" s="51">
        <f t="shared" si="6"/>
        <v>0</v>
      </c>
      <c r="J192" s="54"/>
      <c r="K192" s="52">
        <f t="shared" si="7"/>
        <v>0</v>
      </c>
    </row>
    <row r="193" spans="1:11" x14ac:dyDescent="0.3">
      <c r="A193" s="62" t="s">
        <v>421</v>
      </c>
      <c r="B193" s="37" t="s">
        <v>159</v>
      </c>
      <c r="C193" s="67" t="s">
        <v>563</v>
      </c>
      <c r="D193" s="75"/>
      <c r="E193" s="37">
        <v>2</v>
      </c>
      <c r="F193" s="40">
        <v>10.74</v>
      </c>
      <c r="G193" s="39">
        <f t="shared" si="8"/>
        <v>21.48</v>
      </c>
      <c r="H193" s="3"/>
      <c r="I193" s="51">
        <f t="shared" si="6"/>
        <v>0</v>
      </c>
      <c r="J193" s="54"/>
      <c r="K193" s="52">
        <f t="shared" si="7"/>
        <v>0</v>
      </c>
    </row>
    <row r="194" spans="1:11" x14ac:dyDescent="0.3">
      <c r="A194" s="62" t="s">
        <v>422</v>
      </c>
      <c r="B194" s="37" t="s">
        <v>160</v>
      </c>
      <c r="C194" s="67" t="s">
        <v>563</v>
      </c>
      <c r="D194" s="75"/>
      <c r="E194" s="37">
        <v>2</v>
      </c>
      <c r="F194" s="40">
        <v>10.74</v>
      </c>
      <c r="G194" s="39">
        <f t="shared" si="8"/>
        <v>21.48</v>
      </c>
      <c r="H194" s="3"/>
      <c r="I194" s="51">
        <f t="shared" ref="I194:I256" si="9">ROUND((E194*H194),2)</f>
        <v>0</v>
      </c>
      <c r="J194" s="54"/>
      <c r="K194" s="52">
        <f t="shared" ref="K194:K256" si="10">ROUND((I194*J194),2)</f>
        <v>0</v>
      </c>
    </row>
    <row r="195" spans="1:11" x14ac:dyDescent="0.3">
      <c r="A195" s="62" t="s">
        <v>423</v>
      </c>
      <c r="B195" s="37" t="s">
        <v>161</v>
      </c>
      <c r="C195" s="67" t="s">
        <v>563</v>
      </c>
      <c r="D195" s="75"/>
      <c r="E195" s="37">
        <v>6</v>
      </c>
      <c r="F195" s="40">
        <v>21.46</v>
      </c>
      <c r="G195" s="39">
        <f t="shared" ref="G195:G258" si="11">ROUND(E195*F195,2)</f>
        <v>128.76</v>
      </c>
      <c r="H195" s="3"/>
      <c r="I195" s="51">
        <f t="shared" si="9"/>
        <v>0</v>
      </c>
      <c r="J195" s="54"/>
      <c r="K195" s="52">
        <f t="shared" si="10"/>
        <v>0</v>
      </c>
    </row>
    <row r="196" spans="1:11" x14ac:dyDescent="0.3">
      <c r="A196" s="62" t="s">
        <v>424</v>
      </c>
      <c r="B196" s="37" t="s">
        <v>162</v>
      </c>
      <c r="C196" s="67" t="s">
        <v>563</v>
      </c>
      <c r="D196" s="75"/>
      <c r="E196" s="37">
        <v>5</v>
      </c>
      <c r="F196" s="40">
        <v>17.18</v>
      </c>
      <c r="G196" s="39">
        <f t="shared" si="11"/>
        <v>85.9</v>
      </c>
      <c r="H196" s="3"/>
      <c r="I196" s="51">
        <f t="shared" si="9"/>
        <v>0</v>
      </c>
      <c r="J196" s="54"/>
      <c r="K196" s="52">
        <f t="shared" si="10"/>
        <v>0</v>
      </c>
    </row>
    <row r="197" spans="1:11" x14ac:dyDescent="0.3">
      <c r="A197" s="62" t="s">
        <v>425</v>
      </c>
      <c r="B197" s="37" t="s">
        <v>163</v>
      </c>
      <c r="C197" s="67" t="s">
        <v>563</v>
      </c>
      <c r="D197" s="75"/>
      <c r="E197" s="37">
        <v>240</v>
      </c>
      <c r="F197" s="40">
        <v>0.33</v>
      </c>
      <c r="G197" s="39">
        <f t="shared" si="11"/>
        <v>79.2</v>
      </c>
      <c r="H197" s="3"/>
      <c r="I197" s="51">
        <f t="shared" si="9"/>
        <v>0</v>
      </c>
      <c r="J197" s="54"/>
      <c r="K197" s="52">
        <f t="shared" si="10"/>
        <v>0</v>
      </c>
    </row>
    <row r="198" spans="1:11" x14ac:dyDescent="0.3">
      <c r="A198" s="62" t="s">
        <v>426</v>
      </c>
      <c r="B198" s="37" t="s">
        <v>164</v>
      </c>
      <c r="C198" s="67" t="s">
        <v>563</v>
      </c>
      <c r="D198" s="75"/>
      <c r="E198" s="37">
        <v>45</v>
      </c>
      <c r="F198" s="40">
        <v>0.6</v>
      </c>
      <c r="G198" s="39">
        <f t="shared" si="11"/>
        <v>27</v>
      </c>
      <c r="H198" s="3"/>
      <c r="I198" s="51">
        <f t="shared" si="9"/>
        <v>0</v>
      </c>
      <c r="J198" s="54"/>
      <c r="K198" s="52">
        <f t="shared" si="10"/>
        <v>0</v>
      </c>
    </row>
    <row r="199" spans="1:11" x14ac:dyDescent="0.3">
      <c r="A199" s="62" t="s">
        <v>427</v>
      </c>
      <c r="B199" s="37" t="s">
        <v>511</v>
      </c>
      <c r="C199" s="69" t="s">
        <v>571</v>
      </c>
      <c r="D199" s="75"/>
      <c r="E199" s="37">
        <v>30</v>
      </c>
      <c r="F199" s="40">
        <v>16.68</v>
      </c>
      <c r="G199" s="39">
        <f t="shared" si="11"/>
        <v>500.4</v>
      </c>
      <c r="H199" s="3"/>
      <c r="I199" s="51">
        <f t="shared" si="9"/>
        <v>0</v>
      </c>
      <c r="J199" s="54"/>
      <c r="K199" s="52">
        <f t="shared" si="10"/>
        <v>0</v>
      </c>
    </row>
    <row r="200" spans="1:11" x14ac:dyDescent="0.3">
      <c r="A200" s="62" t="s">
        <v>428</v>
      </c>
      <c r="B200" s="37" t="s">
        <v>165</v>
      </c>
      <c r="C200" s="67" t="s">
        <v>563</v>
      </c>
      <c r="D200" s="75"/>
      <c r="E200" s="37">
        <v>3</v>
      </c>
      <c r="F200" s="40">
        <v>13.52</v>
      </c>
      <c r="G200" s="39">
        <f t="shared" si="11"/>
        <v>40.56</v>
      </c>
      <c r="H200" s="3"/>
      <c r="I200" s="51">
        <f t="shared" si="9"/>
        <v>0</v>
      </c>
      <c r="J200" s="54"/>
      <c r="K200" s="52">
        <f t="shared" si="10"/>
        <v>0</v>
      </c>
    </row>
    <row r="201" spans="1:11" x14ac:dyDescent="0.3">
      <c r="A201" s="62" t="s">
        <v>429</v>
      </c>
      <c r="B201" s="37" t="s">
        <v>166</v>
      </c>
      <c r="C201" s="67" t="s">
        <v>563</v>
      </c>
      <c r="D201" s="75"/>
      <c r="E201" s="37">
        <v>8</v>
      </c>
      <c r="F201" s="40">
        <v>8.4499999999999993</v>
      </c>
      <c r="G201" s="39">
        <f t="shared" si="11"/>
        <v>67.599999999999994</v>
      </c>
      <c r="H201" s="3"/>
      <c r="I201" s="51">
        <f t="shared" si="9"/>
        <v>0</v>
      </c>
      <c r="J201" s="54"/>
      <c r="K201" s="52">
        <f t="shared" si="10"/>
        <v>0</v>
      </c>
    </row>
    <row r="202" spans="1:11" x14ac:dyDescent="0.3">
      <c r="A202" s="62" t="s">
        <v>430</v>
      </c>
      <c r="B202" s="37" t="s">
        <v>167</v>
      </c>
      <c r="C202" s="67" t="s">
        <v>563</v>
      </c>
      <c r="D202" s="75"/>
      <c r="E202" s="37">
        <v>8</v>
      </c>
      <c r="F202" s="40">
        <v>8.4499999999999993</v>
      </c>
      <c r="G202" s="39">
        <f t="shared" si="11"/>
        <v>67.599999999999994</v>
      </c>
      <c r="H202" s="3"/>
      <c r="I202" s="51">
        <f t="shared" si="9"/>
        <v>0</v>
      </c>
      <c r="J202" s="54"/>
      <c r="K202" s="52">
        <f t="shared" si="10"/>
        <v>0</v>
      </c>
    </row>
    <row r="203" spans="1:11" x14ac:dyDescent="0.3">
      <c r="A203" s="62" t="s">
        <v>431</v>
      </c>
      <c r="B203" s="37" t="s">
        <v>168</v>
      </c>
      <c r="C203" s="67" t="s">
        <v>563</v>
      </c>
      <c r="D203" s="75"/>
      <c r="E203" s="37">
        <v>5</v>
      </c>
      <c r="F203" s="40">
        <v>4.97</v>
      </c>
      <c r="G203" s="39">
        <f t="shared" si="11"/>
        <v>24.85</v>
      </c>
      <c r="H203" s="3"/>
      <c r="I203" s="51">
        <f t="shared" si="9"/>
        <v>0</v>
      </c>
      <c r="J203" s="54"/>
      <c r="K203" s="52">
        <f t="shared" si="10"/>
        <v>0</v>
      </c>
    </row>
    <row r="204" spans="1:11" x14ac:dyDescent="0.3">
      <c r="A204" s="62" t="s">
        <v>432</v>
      </c>
      <c r="B204" s="37" t="s">
        <v>169</v>
      </c>
      <c r="C204" s="67" t="s">
        <v>563</v>
      </c>
      <c r="D204" s="75"/>
      <c r="E204" s="37">
        <v>5</v>
      </c>
      <c r="F204" s="40">
        <v>2.02</v>
      </c>
      <c r="G204" s="39">
        <f t="shared" si="11"/>
        <v>10.1</v>
      </c>
      <c r="H204" s="3"/>
      <c r="I204" s="51">
        <f t="shared" si="9"/>
        <v>0</v>
      </c>
      <c r="J204" s="54"/>
      <c r="K204" s="52">
        <f t="shared" si="10"/>
        <v>0</v>
      </c>
    </row>
    <row r="205" spans="1:11" x14ac:dyDescent="0.3">
      <c r="A205" s="62" t="s">
        <v>433</v>
      </c>
      <c r="B205" s="37" t="s">
        <v>170</v>
      </c>
      <c r="C205" s="67" t="s">
        <v>563</v>
      </c>
      <c r="D205" s="75"/>
      <c r="E205" s="37">
        <v>23</v>
      </c>
      <c r="F205" s="40">
        <v>3.81</v>
      </c>
      <c r="G205" s="39">
        <f t="shared" si="11"/>
        <v>87.63</v>
      </c>
      <c r="H205" s="3"/>
      <c r="I205" s="51">
        <f t="shared" si="9"/>
        <v>0</v>
      </c>
      <c r="J205" s="54"/>
      <c r="K205" s="52">
        <f t="shared" si="10"/>
        <v>0</v>
      </c>
    </row>
    <row r="206" spans="1:11" x14ac:dyDescent="0.3">
      <c r="A206" s="62" t="s">
        <v>434</v>
      </c>
      <c r="B206" s="37" t="s">
        <v>171</v>
      </c>
      <c r="C206" s="67" t="s">
        <v>563</v>
      </c>
      <c r="D206" s="75"/>
      <c r="E206" s="37">
        <v>15</v>
      </c>
      <c r="F206" s="40">
        <v>3.81</v>
      </c>
      <c r="G206" s="39">
        <f t="shared" si="11"/>
        <v>57.15</v>
      </c>
      <c r="H206" s="3"/>
      <c r="I206" s="51">
        <f t="shared" si="9"/>
        <v>0</v>
      </c>
      <c r="J206" s="54"/>
      <c r="K206" s="52">
        <f t="shared" si="10"/>
        <v>0</v>
      </c>
    </row>
    <row r="207" spans="1:11" x14ac:dyDescent="0.3">
      <c r="A207" s="62" t="s">
        <v>435</v>
      </c>
      <c r="B207" s="37" t="s">
        <v>172</v>
      </c>
      <c r="C207" s="67" t="s">
        <v>563</v>
      </c>
      <c r="D207" s="75"/>
      <c r="E207" s="37">
        <v>23</v>
      </c>
      <c r="F207" s="40">
        <v>3.81</v>
      </c>
      <c r="G207" s="39">
        <f t="shared" si="11"/>
        <v>87.63</v>
      </c>
      <c r="H207" s="3"/>
      <c r="I207" s="51">
        <f t="shared" si="9"/>
        <v>0</v>
      </c>
      <c r="J207" s="54"/>
      <c r="K207" s="52">
        <f t="shared" si="10"/>
        <v>0</v>
      </c>
    </row>
    <row r="208" spans="1:11" x14ac:dyDescent="0.3">
      <c r="A208" s="62" t="s">
        <v>436</v>
      </c>
      <c r="B208" s="37" t="s">
        <v>173</v>
      </c>
      <c r="C208" s="67" t="s">
        <v>563</v>
      </c>
      <c r="D208" s="75"/>
      <c r="E208" s="37">
        <v>8</v>
      </c>
      <c r="F208" s="40">
        <v>20.43</v>
      </c>
      <c r="G208" s="39">
        <f t="shared" si="11"/>
        <v>163.44</v>
      </c>
      <c r="H208" s="3"/>
      <c r="I208" s="51">
        <f t="shared" si="9"/>
        <v>0</v>
      </c>
      <c r="J208" s="54"/>
      <c r="K208" s="52">
        <f t="shared" si="10"/>
        <v>0</v>
      </c>
    </row>
    <row r="209" spans="1:11" x14ac:dyDescent="0.3">
      <c r="A209" s="62" t="s">
        <v>437</v>
      </c>
      <c r="B209" s="37" t="s">
        <v>174</v>
      </c>
      <c r="C209" s="67" t="s">
        <v>563</v>
      </c>
      <c r="D209" s="75"/>
      <c r="E209" s="37">
        <v>38</v>
      </c>
      <c r="F209" s="40">
        <v>17.66</v>
      </c>
      <c r="G209" s="39">
        <f t="shared" si="11"/>
        <v>671.08</v>
      </c>
      <c r="H209" s="3"/>
      <c r="I209" s="51">
        <f t="shared" si="9"/>
        <v>0</v>
      </c>
      <c r="J209" s="54"/>
      <c r="K209" s="52">
        <f t="shared" si="10"/>
        <v>0</v>
      </c>
    </row>
    <row r="210" spans="1:11" x14ac:dyDescent="0.3">
      <c r="A210" s="62" t="s">
        <v>438</v>
      </c>
      <c r="B210" s="37" t="s">
        <v>551</v>
      </c>
      <c r="C210" s="67" t="s">
        <v>563</v>
      </c>
      <c r="D210" s="75"/>
      <c r="E210" s="37">
        <v>6000</v>
      </c>
      <c r="F210" s="40">
        <v>0.66</v>
      </c>
      <c r="G210" s="39">
        <f t="shared" si="11"/>
        <v>3960</v>
      </c>
      <c r="H210" s="3"/>
      <c r="I210" s="51">
        <f t="shared" si="9"/>
        <v>0</v>
      </c>
      <c r="J210" s="54"/>
      <c r="K210" s="52">
        <f t="shared" si="10"/>
        <v>0</v>
      </c>
    </row>
    <row r="211" spans="1:11" x14ac:dyDescent="0.3">
      <c r="A211" s="62" t="s">
        <v>439</v>
      </c>
      <c r="B211" s="37" t="s">
        <v>175</v>
      </c>
      <c r="C211" s="67" t="s">
        <v>563</v>
      </c>
      <c r="D211" s="75"/>
      <c r="E211" s="37">
        <v>750</v>
      </c>
      <c r="F211" s="40">
        <v>0.96</v>
      </c>
      <c r="G211" s="39">
        <f t="shared" si="11"/>
        <v>720</v>
      </c>
      <c r="H211" s="3"/>
      <c r="I211" s="51">
        <f t="shared" si="9"/>
        <v>0</v>
      </c>
      <c r="J211" s="54"/>
      <c r="K211" s="52">
        <f t="shared" si="10"/>
        <v>0</v>
      </c>
    </row>
    <row r="212" spans="1:11" x14ac:dyDescent="0.3">
      <c r="A212" s="62" t="s">
        <v>440</v>
      </c>
      <c r="B212" s="37" t="s">
        <v>176</v>
      </c>
      <c r="C212" s="67" t="s">
        <v>563</v>
      </c>
      <c r="D212" s="75"/>
      <c r="E212" s="37">
        <v>75</v>
      </c>
      <c r="F212" s="40">
        <v>4.55</v>
      </c>
      <c r="G212" s="39">
        <f t="shared" si="11"/>
        <v>341.25</v>
      </c>
      <c r="H212" s="3"/>
      <c r="I212" s="51">
        <f t="shared" si="9"/>
        <v>0</v>
      </c>
      <c r="J212" s="54"/>
      <c r="K212" s="52">
        <f t="shared" si="10"/>
        <v>0</v>
      </c>
    </row>
    <row r="213" spans="1:11" x14ac:dyDescent="0.3">
      <c r="A213" s="62" t="s">
        <v>441</v>
      </c>
      <c r="B213" s="37" t="s">
        <v>177</v>
      </c>
      <c r="C213" s="67" t="s">
        <v>563</v>
      </c>
      <c r="D213" s="75"/>
      <c r="E213" s="37">
        <v>2</v>
      </c>
      <c r="F213" s="40">
        <v>168.32</v>
      </c>
      <c r="G213" s="39">
        <f t="shared" si="11"/>
        <v>336.64</v>
      </c>
      <c r="H213" s="3"/>
      <c r="I213" s="51">
        <f t="shared" si="9"/>
        <v>0</v>
      </c>
      <c r="J213" s="54"/>
      <c r="K213" s="52">
        <f t="shared" si="10"/>
        <v>0</v>
      </c>
    </row>
    <row r="214" spans="1:11" x14ac:dyDescent="0.3">
      <c r="A214" s="62" t="s">
        <v>442</v>
      </c>
      <c r="B214" s="37" t="s">
        <v>178</v>
      </c>
      <c r="C214" s="67" t="s">
        <v>563</v>
      </c>
      <c r="D214" s="75"/>
      <c r="E214" s="37">
        <v>300</v>
      </c>
      <c r="F214" s="40">
        <v>0.75</v>
      </c>
      <c r="G214" s="39">
        <f t="shared" si="11"/>
        <v>225</v>
      </c>
      <c r="H214" s="3"/>
      <c r="I214" s="51">
        <f t="shared" si="9"/>
        <v>0</v>
      </c>
      <c r="J214" s="54"/>
      <c r="K214" s="52">
        <f t="shared" si="10"/>
        <v>0</v>
      </c>
    </row>
    <row r="215" spans="1:11" x14ac:dyDescent="0.3">
      <c r="A215" s="62" t="s">
        <v>443</v>
      </c>
      <c r="B215" s="37" t="s">
        <v>552</v>
      </c>
      <c r="C215" s="69" t="s">
        <v>579</v>
      </c>
      <c r="D215" s="75"/>
      <c r="E215" s="37">
        <v>500</v>
      </c>
      <c r="F215" s="40">
        <v>6.6</v>
      </c>
      <c r="G215" s="39">
        <f t="shared" si="11"/>
        <v>3300</v>
      </c>
      <c r="H215" s="3"/>
      <c r="I215" s="51">
        <f t="shared" si="9"/>
        <v>0</v>
      </c>
      <c r="J215" s="54"/>
      <c r="K215" s="52">
        <f t="shared" si="10"/>
        <v>0</v>
      </c>
    </row>
    <row r="216" spans="1:11" x14ac:dyDescent="0.3">
      <c r="A216" s="62" t="s">
        <v>444</v>
      </c>
      <c r="B216" s="37" t="s">
        <v>179</v>
      </c>
      <c r="C216" s="67" t="s">
        <v>563</v>
      </c>
      <c r="D216" s="75"/>
      <c r="E216" s="37">
        <v>375</v>
      </c>
      <c r="F216" s="40">
        <v>0.4</v>
      </c>
      <c r="G216" s="39">
        <f t="shared" si="11"/>
        <v>150</v>
      </c>
      <c r="H216" s="3"/>
      <c r="I216" s="51">
        <f t="shared" si="9"/>
        <v>0</v>
      </c>
      <c r="J216" s="54"/>
      <c r="K216" s="52">
        <f t="shared" si="10"/>
        <v>0</v>
      </c>
    </row>
    <row r="217" spans="1:11" x14ac:dyDescent="0.3">
      <c r="A217" s="62" t="s">
        <v>445</v>
      </c>
      <c r="B217" s="37" t="s">
        <v>553</v>
      </c>
      <c r="C217" s="69" t="s">
        <v>580</v>
      </c>
      <c r="D217" s="75"/>
      <c r="E217" s="37">
        <v>10</v>
      </c>
      <c r="F217" s="40">
        <v>35</v>
      </c>
      <c r="G217" s="39">
        <f t="shared" si="11"/>
        <v>350</v>
      </c>
      <c r="H217" s="3"/>
      <c r="I217" s="51">
        <f t="shared" si="9"/>
        <v>0</v>
      </c>
      <c r="J217" s="54"/>
      <c r="K217" s="52">
        <f t="shared" si="10"/>
        <v>0</v>
      </c>
    </row>
    <row r="218" spans="1:11" x14ac:dyDescent="0.3">
      <c r="A218" s="62" t="s">
        <v>446</v>
      </c>
      <c r="B218" s="37" t="s">
        <v>554</v>
      </c>
      <c r="C218" s="69" t="s">
        <v>581</v>
      </c>
      <c r="D218" s="75"/>
      <c r="E218" s="37">
        <v>30</v>
      </c>
      <c r="F218" s="40">
        <v>40</v>
      </c>
      <c r="G218" s="39">
        <f t="shared" si="11"/>
        <v>1200</v>
      </c>
      <c r="H218" s="3"/>
      <c r="I218" s="51">
        <f t="shared" si="9"/>
        <v>0</v>
      </c>
      <c r="J218" s="54"/>
      <c r="K218" s="52">
        <f t="shared" si="10"/>
        <v>0</v>
      </c>
    </row>
    <row r="219" spans="1:11" x14ac:dyDescent="0.3">
      <c r="A219" s="62" t="s">
        <v>447</v>
      </c>
      <c r="B219" s="37" t="s">
        <v>555</v>
      </c>
      <c r="C219" s="69" t="s">
        <v>575</v>
      </c>
      <c r="D219" s="75"/>
      <c r="E219" s="37">
        <v>7</v>
      </c>
      <c r="F219" s="40">
        <v>28.5</v>
      </c>
      <c r="G219" s="39">
        <f t="shared" si="11"/>
        <v>199.5</v>
      </c>
      <c r="H219" s="3"/>
      <c r="I219" s="51">
        <f t="shared" si="9"/>
        <v>0</v>
      </c>
      <c r="J219" s="54"/>
      <c r="K219" s="52">
        <f t="shared" si="10"/>
        <v>0</v>
      </c>
    </row>
    <row r="220" spans="1:11" x14ac:dyDescent="0.3">
      <c r="A220" s="62" t="s">
        <v>448</v>
      </c>
      <c r="B220" s="37" t="s">
        <v>556</v>
      </c>
      <c r="C220" s="69" t="s">
        <v>575</v>
      </c>
      <c r="D220" s="75"/>
      <c r="E220" s="37">
        <v>3</v>
      </c>
      <c r="F220" s="40">
        <v>15.36</v>
      </c>
      <c r="G220" s="39">
        <f t="shared" si="11"/>
        <v>46.08</v>
      </c>
      <c r="H220" s="3"/>
      <c r="I220" s="51">
        <f t="shared" si="9"/>
        <v>0</v>
      </c>
      <c r="J220" s="54"/>
      <c r="K220" s="52">
        <f t="shared" si="10"/>
        <v>0</v>
      </c>
    </row>
    <row r="221" spans="1:11" x14ac:dyDescent="0.3">
      <c r="A221" s="62" t="s">
        <v>449</v>
      </c>
      <c r="B221" s="37" t="s">
        <v>557</v>
      </c>
      <c r="C221" s="69" t="s">
        <v>575</v>
      </c>
      <c r="D221" s="75"/>
      <c r="E221" s="37">
        <v>30</v>
      </c>
      <c r="F221" s="40">
        <v>15.3</v>
      </c>
      <c r="G221" s="39">
        <f t="shared" si="11"/>
        <v>459</v>
      </c>
      <c r="H221" s="3"/>
      <c r="I221" s="51">
        <f t="shared" si="9"/>
        <v>0</v>
      </c>
      <c r="J221" s="54"/>
      <c r="K221" s="52">
        <f t="shared" si="10"/>
        <v>0</v>
      </c>
    </row>
    <row r="222" spans="1:11" x14ac:dyDescent="0.3">
      <c r="A222" s="62" t="s">
        <v>450</v>
      </c>
      <c r="B222" s="37" t="s">
        <v>180</v>
      </c>
      <c r="C222" s="67" t="s">
        <v>563</v>
      </c>
      <c r="D222" s="75"/>
      <c r="E222" s="37">
        <v>626</v>
      </c>
      <c r="F222" s="40">
        <v>0.41</v>
      </c>
      <c r="G222" s="39">
        <f t="shared" si="11"/>
        <v>256.66000000000003</v>
      </c>
      <c r="H222" s="3"/>
      <c r="I222" s="51">
        <f t="shared" si="9"/>
        <v>0</v>
      </c>
      <c r="J222" s="54"/>
      <c r="K222" s="52">
        <f t="shared" si="10"/>
        <v>0</v>
      </c>
    </row>
    <row r="223" spans="1:11" x14ac:dyDescent="0.3">
      <c r="A223" s="62" t="s">
        <v>451</v>
      </c>
      <c r="B223" s="37" t="s">
        <v>558</v>
      </c>
      <c r="C223" s="69" t="s">
        <v>582</v>
      </c>
      <c r="D223" s="75"/>
      <c r="E223" s="37">
        <v>3000</v>
      </c>
      <c r="F223" s="40">
        <v>0.32</v>
      </c>
      <c r="G223" s="39">
        <f t="shared" si="11"/>
        <v>960</v>
      </c>
      <c r="H223" s="3"/>
      <c r="I223" s="51">
        <f t="shared" si="9"/>
        <v>0</v>
      </c>
      <c r="J223" s="54"/>
      <c r="K223" s="52">
        <f t="shared" si="10"/>
        <v>0</v>
      </c>
    </row>
    <row r="224" spans="1:11" x14ac:dyDescent="0.3">
      <c r="A224" s="62" t="s">
        <v>452</v>
      </c>
      <c r="B224" s="37" t="s">
        <v>559</v>
      </c>
      <c r="C224" s="69" t="s">
        <v>583</v>
      </c>
      <c r="D224" s="75"/>
      <c r="E224" s="37">
        <v>45</v>
      </c>
      <c r="F224" s="40">
        <v>8.4</v>
      </c>
      <c r="G224" s="39">
        <f t="shared" si="11"/>
        <v>378</v>
      </c>
      <c r="H224" s="3"/>
      <c r="I224" s="51">
        <f t="shared" si="9"/>
        <v>0</v>
      </c>
      <c r="J224" s="54"/>
      <c r="K224" s="52">
        <f t="shared" si="10"/>
        <v>0</v>
      </c>
    </row>
    <row r="225" spans="1:11" x14ac:dyDescent="0.3">
      <c r="A225" s="62" t="s">
        <v>453</v>
      </c>
      <c r="B225" s="37" t="s">
        <v>181</v>
      </c>
      <c r="C225" s="67" t="s">
        <v>563</v>
      </c>
      <c r="D225" s="75"/>
      <c r="E225" s="37">
        <v>11</v>
      </c>
      <c r="F225" s="40">
        <v>6.31</v>
      </c>
      <c r="G225" s="39">
        <f t="shared" si="11"/>
        <v>69.41</v>
      </c>
      <c r="H225" s="3"/>
      <c r="I225" s="51">
        <f t="shared" si="9"/>
        <v>0</v>
      </c>
      <c r="J225" s="54"/>
      <c r="K225" s="52">
        <f t="shared" si="10"/>
        <v>0</v>
      </c>
    </row>
    <row r="226" spans="1:11" x14ac:dyDescent="0.3">
      <c r="A226" s="62" t="s">
        <v>454</v>
      </c>
      <c r="B226" s="37" t="s">
        <v>182</v>
      </c>
      <c r="C226" s="67" t="s">
        <v>563</v>
      </c>
      <c r="D226" s="75"/>
      <c r="E226" s="37">
        <v>11</v>
      </c>
      <c r="F226" s="40">
        <v>6.31</v>
      </c>
      <c r="G226" s="39">
        <f t="shared" si="11"/>
        <v>69.41</v>
      </c>
      <c r="H226" s="3"/>
      <c r="I226" s="51">
        <f t="shared" si="9"/>
        <v>0</v>
      </c>
      <c r="J226" s="54"/>
      <c r="K226" s="52">
        <f t="shared" si="10"/>
        <v>0</v>
      </c>
    </row>
    <row r="227" spans="1:11" x14ac:dyDescent="0.3">
      <c r="A227" s="62" t="s">
        <v>455</v>
      </c>
      <c r="B227" s="37" t="s">
        <v>183</v>
      </c>
      <c r="C227" s="67" t="s">
        <v>563</v>
      </c>
      <c r="D227" s="75"/>
      <c r="E227" s="37">
        <v>11</v>
      </c>
      <c r="F227" s="40">
        <v>6.31</v>
      </c>
      <c r="G227" s="39">
        <f t="shared" si="11"/>
        <v>69.41</v>
      </c>
      <c r="H227" s="3"/>
      <c r="I227" s="51">
        <f t="shared" si="9"/>
        <v>0</v>
      </c>
      <c r="J227" s="54"/>
      <c r="K227" s="52">
        <f t="shared" si="10"/>
        <v>0</v>
      </c>
    </row>
    <row r="228" spans="1:11" x14ac:dyDescent="0.3">
      <c r="A228" s="62" t="s">
        <v>456</v>
      </c>
      <c r="B228" s="37" t="s">
        <v>184</v>
      </c>
      <c r="C228" s="67" t="s">
        <v>563</v>
      </c>
      <c r="D228" s="75"/>
      <c r="E228" s="37">
        <v>68</v>
      </c>
      <c r="F228" s="40">
        <v>3.89</v>
      </c>
      <c r="G228" s="39">
        <f t="shared" si="11"/>
        <v>264.52</v>
      </c>
      <c r="H228" s="3"/>
      <c r="I228" s="51">
        <f t="shared" si="9"/>
        <v>0</v>
      </c>
      <c r="J228" s="54"/>
      <c r="K228" s="52">
        <f t="shared" si="10"/>
        <v>0</v>
      </c>
    </row>
    <row r="229" spans="1:11" x14ac:dyDescent="0.3">
      <c r="A229" s="62" t="s">
        <v>457</v>
      </c>
      <c r="B229" s="37" t="s">
        <v>185</v>
      </c>
      <c r="C229" s="67" t="s">
        <v>563</v>
      </c>
      <c r="D229" s="75"/>
      <c r="E229" s="37">
        <v>68</v>
      </c>
      <c r="F229" s="40">
        <v>3.89</v>
      </c>
      <c r="G229" s="39">
        <f t="shared" si="11"/>
        <v>264.52</v>
      </c>
      <c r="H229" s="3"/>
      <c r="I229" s="51">
        <f t="shared" si="9"/>
        <v>0</v>
      </c>
      <c r="J229" s="54"/>
      <c r="K229" s="52">
        <f t="shared" si="10"/>
        <v>0</v>
      </c>
    </row>
    <row r="230" spans="1:11" x14ac:dyDescent="0.3">
      <c r="A230" s="62" t="s">
        <v>458</v>
      </c>
      <c r="B230" s="37" t="s">
        <v>186</v>
      </c>
      <c r="C230" s="67" t="s">
        <v>563</v>
      </c>
      <c r="D230" s="75"/>
      <c r="E230" s="37">
        <v>53</v>
      </c>
      <c r="F230" s="40">
        <v>3.89</v>
      </c>
      <c r="G230" s="39">
        <f t="shared" si="11"/>
        <v>206.17</v>
      </c>
      <c r="H230" s="3"/>
      <c r="I230" s="51">
        <f t="shared" si="9"/>
        <v>0</v>
      </c>
      <c r="J230" s="54"/>
      <c r="K230" s="52">
        <f t="shared" si="10"/>
        <v>0</v>
      </c>
    </row>
    <row r="231" spans="1:11" x14ac:dyDescent="0.3">
      <c r="A231" s="62" t="s">
        <v>459</v>
      </c>
      <c r="B231" s="37" t="s">
        <v>187</v>
      </c>
      <c r="C231" s="67" t="s">
        <v>563</v>
      </c>
      <c r="D231" s="75"/>
      <c r="E231" s="37">
        <v>15</v>
      </c>
      <c r="F231" s="40">
        <v>3.89</v>
      </c>
      <c r="G231" s="39">
        <f t="shared" si="11"/>
        <v>58.35</v>
      </c>
      <c r="H231" s="3"/>
      <c r="I231" s="51">
        <f t="shared" si="9"/>
        <v>0</v>
      </c>
      <c r="J231" s="54"/>
      <c r="K231" s="52">
        <f t="shared" si="10"/>
        <v>0</v>
      </c>
    </row>
    <row r="232" spans="1:11" x14ac:dyDescent="0.3">
      <c r="A232" s="62" t="s">
        <v>460</v>
      </c>
      <c r="B232" s="37" t="s">
        <v>188</v>
      </c>
      <c r="C232" s="67" t="s">
        <v>563</v>
      </c>
      <c r="D232" s="75"/>
      <c r="E232" s="37">
        <v>3</v>
      </c>
      <c r="F232" s="40">
        <v>11.98</v>
      </c>
      <c r="G232" s="39">
        <f t="shared" si="11"/>
        <v>35.94</v>
      </c>
      <c r="H232" s="3"/>
      <c r="I232" s="51">
        <f t="shared" si="9"/>
        <v>0</v>
      </c>
      <c r="J232" s="54"/>
      <c r="K232" s="52">
        <f t="shared" si="10"/>
        <v>0</v>
      </c>
    </row>
    <row r="233" spans="1:11" x14ac:dyDescent="0.3">
      <c r="A233" s="62" t="s">
        <v>461</v>
      </c>
      <c r="B233" s="37" t="s">
        <v>189</v>
      </c>
      <c r="C233" s="67" t="s">
        <v>563</v>
      </c>
      <c r="D233" s="75"/>
      <c r="E233" s="37">
        <v>3</v>
      </c>
      <c r="F233" s="40">
        <v>12.75</v>
      </c>
      <c r="G233" s="39">
        <f t="shared" si="11"/>
        <v>38.25</v>
      </c>
      <c r="H233" s="3"/>
      <c r="I233" s="51">
        <f t="shared" si="9"/>
        <v>0</v>
      </c>
      <c r="J233" s="54"/>
      <c r="K233" s="52">
        <f t="shared" si="10"/>
        <v>0</v>
      </c>
    </row>
    <row r="234" spans="1:11" x14ac:dyDescent="0.3">
      <c r="A234" s="62" t="s">
        <v>462</v>
      </c>
      <c r="B234" s="37" t="s">
        <v>190</v>
      </c>
      <c r="C234" s="67" t="s">
        <v>563</v>
      </c>
      <c r="D234" s="75"/>
      <c r="E234" s="37">
        <v>75</v>
      </c>
      <c r="F234" s="40">
        <v>1.65</v>
      </c>
      <c r="G234" s="39">
        <f t="shared" si="11"/>
        <v>123.75</v>
      </c>
      <c r="H234" s="3"/>
      <c r="I234" s="51">
        <f t="shared" si="9"/>
        <v>0</v>
      </c>
      <c r="J234" s="54"/>
      <c r="K234" s="52">
        <f t="shared" si="10"/>
        <v>0</v>
      </c>
    </row>
    <row r="235" spans="1:11" x14ac:dyDescent="0.3">
      <c r="A235" s="62" t="s">
        <v>463</v>
      </c>
      <c r="B235" s="37" t="s">
        <v>191</v>
      </c>
      <c r="C235" s="67" t="s">
        <v>563</v>
      </c>
      <c r="D235" s="75"/>
      <c r="E235" s="37">
        <v>38</v>
      </c>
      <c r="F235" s="40">
        <v>2.16</v>
      </c>
      <c r="G235" s="39">
        <f t="shared" si="11"/>
        <v>82.08</v>
      </c>
      <c r="H235" s="3"/>
      <c r="I235" s="51">
        <f t="shared" si="9"/>
        <v>0</v>
      </c>
      <c r="J235" s="54"/>
      <c r="K235" s="52">
        <f t="shared" si="10"/>
        <v>0</v>
      </c>
    </row>
    <row r="236" spans="1:11" x14ac:dyDescent="0.3">
      <c r="A236" s="62" t="s">
        <v>464</v>
      </c>
      <c r="B236" s="37" t="s">
        <v>192</v>
      </c>
      <c r="C236" s="67" t="s">
        <v>563</v>
      </c>
      <c r="D236" s="75"/>
      <c r="E236" s="37">
        <v>113</v>
      </c>
      <c r="F236" s="40">
        <v>0.8</v>
      </c>
      <c r="G236" s="39">
        <f t="shared" si="11"/>
        <v>90.4</v>
      </c>
      <c r="H236" s="3"/>
      <c r="I236" s="51">
        <f t="shared" si="9"/>
        <v>0</v>
      </c>
      <c r="J236" s="54"/>
      <c r="K236" s="52">
        <f t="shared" si="10"/>
        <v>0</v>
      </c>
    </row>
    <row r="237" spans="1:11" x14ac:dyDescent="0.3">
      <c r="A237" s="62" t="s">
        <v>465</v>
      </c>
      <c r="B237" s="37" t="s">
        <v>193</v>
      </c>
      <c r="C237" s="67" t="s">
        <v>563</v>
      </c>
      <c r="D237" s="75"/>
      <c r="E237" s="37">
        <v>150</v>
      </c>
      <c r="F237" s="40">
        <v>0.66</v>
      </c>
      <c r="G237" s="39">
        <f t="shared" si="11"/>
        <v>99</v>
      </c>
      <c r="H237" s="3"/>
      <c r="I237" s="51">
        <f t="shared" si="9"/>
        <v>0</v>
      </c>
      <c r="J237" s="54"/>
      <c r="K237" s="52">
        <f t="shared" si="10"/>
        <v>0</v>
      </c>
    </row>
    <row r="238" spans="1:11" x14ac:dyDescent="0.3">
      <c r="A238" s="62" t="s">
        <v>466</v>
      </c>
      <c r="B238" s="37" t="s">
        <v>194</v>
      </c>
      <c r="C238" s="67" t="s">
        <v>563</v>
      </c>
      <c r="D238" s="75"/>
      <c r="E238" s="37">
        <v>38</v>
      </c>
      <c r="F238" s="40">
        <v>0.34</v>
      </c>
      <c r="G238" s="39">
        <f t="shared" si="11"/>
        <v>12.92</v>
      </c>
      <c r="H238" s="3"/>
      <c r="I238" s="51">
        <f t="shared" si="9"/>
        <v>0</v>
      </c>
      <c r="J238" s="54"/>
      <c r="K238" s="52">
        <f t="shared" si="10"/>
        <v>0</v>
      </c>
    </row>
    <row r="239" spans="1:11" x14ac:dyDescent="0.3">
      <c r="A239" s="62" t="s">
        <v>467</v>
      </c>
      <c r="B239" s="37" t="s">
        <v>195</v>
      </c>
      <c r="C239" s="67" t="s">
        <v>563</v>
      </c>
      <c r="D239" s="75"/>
      <c r="E239" s="37">
        <v>75</v>
      </c>
      <c r="F239" s="40">
        <v>0.9</v>
      </c>
      <c r="G239" s="39">
        <f t="shared" si="11"/>
        <v>67.5</v>
      </c>
      <c r="H239" s="3"/>
      <c r="I239" s="51">
        <f t="shared" si="9"/>
        <v>0</v>
      </c>
      <c r="J239" s="54"/>
      <c r="K239" s="52">
        <f t="shared" si="10"/>
        <v>0</v>
      </c>
    </row>
    <row r="240" spans="1:11" x14ac:dyDescent="0.3">
      <c r="A240" s="62" t="s">
        <v>468</v>
      </c>
      <c r="B240" s="37" t="s">
        <v>196</v>
      </c>
      <c r="C240" s="67" t="s">
        <v>563</v>
      </c>
      <c r="D240" s="75"/>
      <c r="E240" s="37">
        <v>900</v>
      </c>
      <c r="F240" s="40">
        <v>0.66</v>
      </c>
      <c r="G240" s="39">
        <f t="shared" si="11"/>
        <v>594</v>
      </c>
      <c r="H240" s="3"/>
      <c r="I240" s="51">
        <f t="shared" si="9"/>
        <v>0</v>
      </c>
      <c r="J240" s="54"/>
      <c r="K240" s="52">
        <f t="shared" si="10"/>
        <v>0</v>
      </c>
    </row>
    <row r="241" spans="1:11" x14ac:dyDescent="0.3">
      <c r="A241" s="62" t="s">
        <v>469</v>
      </c>
      <c r="B241" s="37" t="s">
        <v>197</v>
      </c>
      <c r="C241" s="67" t="s">
        <v>563</v>
      </c>
      <c r="D241" s="75"/>
      <c r="E241" s="37">
        <v>270</v>
      </c>
      <c r="F241" s="40">
        <v>0.3</v>
      </c>
      <c r="G241" s="39">
        <f t="shared" si="11"/>
        <v>81</v>
      </c>
      <c r="H241" s="3"/>
      <c r="I241" s="51">
        <f t="shared" si="9"/>
        <v>0</v>
      </c>
      <c r="J241" s="54"/>
      <c r="K241" s="52">
        <f t="shared" si="10"/>
        <v>0</v>
      </c>
    </row>
    <row r="242" spans="1:11" x14ac:dyDescent="0.3">
      <c r="A242" s="62" t="s">
        <v>470</v>
      </c>
      <c r="B242" s="37" t="s">
        <v>198</v>
      </c>
      <c r="C242" s="67" t="s">
        <v>563</v>
      </c>
      <c r="D242" s="75"/>
      <c r="E242" s="37">
        <v>23</v>
      </c>
      <c r="F242" s="40">
        <v>0.24</v>
      </c>
      <c r="G242" s="39">
        <f t="shared" si="11"/>
        <v>5.52</v>
      </c>
      <c r="H242" s="3"/>
      <c r="I242" s="51">
        <f t="shared" si="9"/>
        <v>0</v>
      </c>
      <c r="J242" s="54"/>
      <c r="K242" s="52">
        <f t="shared" si="10"/>
        <v>0</v>
      </c>
    </row>
    <row r="243" spans="1:11" x14ac:dyDescent="0.3">
      <c r="A243" s="62" t="s">
        <v>471</v>
      </c>
      <c r="B243" s="37" t="s">
        <v>199</v>
      </c>
      <c r="C243" s="67" t="s">
        <v>563</v>
      </c>
      <c r="D243" s="75"/>
      <c r="E243" s="37">
        <v>6000</v>
      </c>
      <c r="F243" s="40">
        <v>0.1</v>
      </c>
      <c r="G243" s="39">
        <f t="shared" si="11"/>
        <v>600</v>
      </c>
      <c r="H243" s="3"/>
      <c r="I243" s="51">
        <f t="shared" si="9"/>
        <v>0</v>
      </c>
      <c r="J243" s="54"/>
      <c r="K243" s="52">
        <f t="shared" si="10"/>
        <v>0</v>
      </c>
    </row>
    <row r="244" spans="1:11" x14ac:dyDescent="0.3">
      <c r="A244" s="62" t="s">
        <v>472</v>
      </c>
      <c r="B244" s="37" t="s">
        <v>200</v>
      </c>
      <c r="C244" s="67" t="s">
        <v>563</v>
      </c>
      <c r="D244" s="75"/>
      <c r="E244" s="37">
        <v>3</v>
      </c>
      <c r="F244" s="40">
        <v>4.13</v>
      </c>
      <c r="G244" s="39">
        <f t="shared" si="11"/>
        <v>12.39</v>
      </c>
      <c r="H244" s="3"/>
      <c r="I244" s="51">
        <f t="shared" si="9"/>
        <v>0</v>
      </c>
      <c r="J244" s="54"/>
      <c r="K244" s="52">
        <f t="shared" si="10"/>
        <v>0</v>
      </c>
    </row>
    <row r="245" spans="1:11" x14ac:dyDescent="0.3">
      <c r="A245" s="62" t="s">
        <v>473</v>
      </c>
      <c r="B245" s="37" t="s">
        <v>201</v>
      </c>
      <c r="C245" s="67" t="s">
        <v>563</v>
      </c>
      <c r="D245" s="75"/>
      <c r="E245" s="37">
        <v>3</v>
      </c>
      <c r="F245" s="40">
        <v>5.34</v>
      </c>
      <c r="G245" s="39">
        <f t="shared" si="11"/>
        <v>16.02</v>
      </c>
      <c r="H245" s="3"/>
      <c r="I245" s="51">
        <f t="shared" si="9"/>
        <v>0</v>
      </c>
      <c r="J245" s="54"/>
      <c r="K245" s="52">
        <f t="shared" si="10"/>
        <v>0</v>
      </c>
    </row>
    <row r="246" spans="1:11" x14ac:dyDescent="0.3">
      <c r="A246" s="62" t="s">
        <v>474</v>
      </c>
      <c r="B246" s="37" t="s">
        <v>202</v>
      </c>
      <c r="C246" s="67" t="s">
        <v>563</v>
      </c>
      <c r="D246" s="75"/>
      <c r="E246" s="37">
        <v>3</v>
      </c>
      <c r="F246" s="40">
        <v>5.05</v>
      </c>
      <c r="G246" s="39">
        <f t="shared" si="11"/>
        <v>15.15</v>
      </c>
      <c r="H246" s="3"/>
      <c r="I246" s="51">
        <f t="shared" si="9"/>
        <v>0</v>
      </c>
      <c r="J246" s="54"/>
      <c r="K246" s="52">
        <f t="shared" si="10"/>
        <v>0</v>
      </c>
    </row>
    <row r="247" spans="1:11" x14ac:dyDescent="0.3">
      <c r="A247" s="62" t="s">
        <v>475</v>
      </c>
      <c r="B247" s="37" t="s">
        <v>203</v>
      </c>
      <c r="C247" s="67" t="s">
        <v>563</v>
      </c>
      <c r="D247" s="75"/>
      <c r="E247" s="37">
        <v>3</v>
      </c>
      <c r="F247" s="40">
        <v>6.39</v>
      </c>
      <c r="G247" s="39">
        <f t="shared" si="11"/>
        <v>19.170000000000002</v>
      </c>
      <c r="H247" s="3"/>
      <c r="I247" s="51">
        <f t="shared" si="9"/>
        <v>0</v>
      </c>
      <c r="J247" s="54"/>
      <c r="K247" s="52">
        <f t="shared" si="10"/>
        <v>0</v>
      </c>
    </row>
    <row r="248" spans="1:11" x14ac:dyDescent="0.3">
      <c r="A248" s="62" t="s">
        <v>476</v>
      </c>
      <c r="B248" s="37" t="s">
        <v>204</v>
      </c>
      <c r="C248" s="67" t="s">
        <v>563</v>
      </c>
      <c r="D248" s="75"/>
      <c r="E248" s="37">
        <v>3</v>
      </c>
      <c r="F248" s="40">
        <v>6.91</v>
      </c>
      <c r="G248" s="39">
        <f t="shared" si="11"/>
        <v>20.73</v>
      </c>
      <c r="H248" s="3"/>
      <c r="I248" s="51">
        <f t="shared" si="9"/>
        <v>0</v>
      </c>
      <c r="J248" s="54"/>
      <c r="K248" s="52">
        <f t="shared" si="10"/>
        <v>0</v>
      </c>
    </row>
    <row r="249" spans="1:11" x14ac:dyDescent="0.3">
      <c r="A249" s="62" t="s">
        <v>477</v>
      </c>
      <c r="B249" s="37" t="s">
        <v>205</v>
      </c>
      <c r="C249" s="67" t="s">
        <v>563</v>
      </c>
      <c r="D249" s="75"/>
      <c r="E249" s="37">
        <v>8</v>
      </c>
      <c r="F249" s="40">
        <v>7.55</v>
      </c>
      <c r="G249" s="39">
        <f t="shared" si="11"/>
        <v>60.4</v>
      </c>
      <c r="H249" s="3"/>
      <c r="I249" s="51">
        <f t="shared" si="9"/>
        <v>0</v>
      </c>
      <c r="J249" s="54"/>
      <c r="K249" s="52">
        <f t="shared" si="10"/>
        <v>0</v>
      </c>
    </row>
    <row r="250" spans="1:11" x14ac:dyDescent="0.3">
      <c r="A250" s="62" t="s">
        <v>478</v>
      </c>
      <c r="B250" s="37" t="s">
        <v>206</v>
      </c>
      <c r="C250" s="67" t="s">
        <v>563</v>
      </c>
      <c r="D250" s="75"/>
      <c r="E250" s="37">
        <v>3</v>
      </c>
      <c r="F250" s="40">
        <v>9.08</v>
      </c>
      <c r="G250" s="39">
        <f t="shared" si="11"/>
        <v>27.24</v>
      </c>
      <c r="H250" s="3"/>
      <c r="I250" s="51">
        <f t="shared" si="9"/>
        <v>0</v>
      </c>
      <c r="J250" s="54"/>
      <c r="K250" s="52">
        <f t="shared" si="10"/>
        <v>0</v>
      </c>
    </row>
    <row r="251" spans="1:11" x14ac:dyDescent="0.3">
      <c r="A251" s="62" t="s">
        <v>479</v>
      </c>
      <c r="B251" s="37" t="s">
        <v>207</v>
      </c>
      <c r="C251" s="67" t="s">
        <v>563</v>
      </c>
      <c r="D251" s="75"/>
      <c r="E251" s="37">
        <v>3</v>
      </c>
      <c r="F251" s="40">
        <v>1.54</v>
      </c>
      <c r="G251" s="39">
        <f t="shared" si="11"/>
        <v>4.62</v>
      </c>
      <c r="H251" s="3"/>
      <c r="I251" s="51">
        <f t="shared" si="9"/>
        <v>0</v>
      </c>
      <c r="J251" s="54"/>
      <c r="K251" s="52">
        <f t="shared" si="10"/>
        <v>0</v>
      </c>
    </row>
    <row r="252" spans="1:11" x14ac:dyDescent="0.3">
      <c r="A252" s="62" t="s">
        <v>480</v>
      </c>
      <c r="B252" s="37" t="s">
        <v>208</v>
      </c>
      <c r="C252" s="67" t="s">
        <v>563</v>
      </c>
      <c r="D252" s="75"/>
      <c r="E252" s="37">
        <v>75</v>
      </c>
      <c r="F252" s="40">
        <v>0.42</v>
      </c>
      <c r="G252" s="39">
        <f t="shared" si="11"/>
        <v>31.5</v>
      </c>
      <c r="H252" s="3"/>
      <c r="I252" s="51">
        <f t="shared" si="9"/>
        <v>0</v>
      </c>
      <c r="J252" s="54"/>
      <c r="K252" s="52">
        <f t="shared" si="10"/>
        <v>0</v>
      </c>
    </row>
    <row r="253" spans="1:11" x14ac:dyDescent="0.3">
      <c r="A253" s="62" t="s">
        <v>481</v>
      </c>
      <c r="B253" s="37" t="s">
        <v>209</v>
      </c>
      <c r="C253" s="67" t="s">
        <v>563</v>
      </c>
      <c r="D253" s="75"/>
      <c r="E253" s="37">
        <v>75</v>
      </c>
      <c r="F253" s="40">
        <v>0.59</v>
      </c>
      <c r="G253" s="39">
        <f t="shared" si="11"/>
        <v>44.25</v>
      </c>
      <c r="H253" s="3"/>
      <c r="I253" s="51">
        <f t="shared" si="9"/>
        <v>0</v>
      </c>
      <c r="J253" s="54"/>
      <c r="K253" s="52">
        <f t="shared" si="10"/>
        <v>0</v>
      </c>
    </row>
    <row r="254" spans="1:11" x14ac:dyDescent="0.3">
      <c r="A254" s="62" t="s">
        <v>482</v>
      </c>
      <c r="B254" s="37" t="s">
        <v>210</v>
      </c>
      <c r="C254" s="67" t="s">
        <v>563</v>
      </c>
      <c r="D254" s="75"/>
      <c r="E254" s="37">
        <v>75</v>
      </c>
      <c r="F254" s="40">
        <v>0.28999999999999998</v>
      </c>
      <c r="G254" s="39">
        <f t="shared" si="11"/>
        <v>21.75</v>
      </c>
      <c r="H254" s="3"/>
      <c r="I254" s="51">
        <f t="shared" si="9"/>
        <v>0</v>
      </c>
      <c r="J254" s="54"/>
      <c r="K254" s="52">
        <f t="shared" si="10"/>
        <v>0</v>
      </c>
    </row>
    <row r="255" spans="1:11" x14ac:dyDescent="0.3">
      <c r="A255" s="62" t="s">
        <v>483</v>
      </c>
      <c r="B255" s="37" t="s">
        <v>211</v>
      </c>
      <c r="C255" s="67" t="s">
        <v>563</v>
      </c>
      <c r="D255" s="75"/>
      <c r="E255" s="37">
        <v>8</v>
      </c>
      <c r="F255" s="40">
        <v>1.75</v>
      </c>
      <c r="G255" s="39">
        <f t="shared" si="11"/>
        <v>14</v>
      </c>
      <c r="H255" s="3"/>
      <c r="I255" s="51">
        <f t="shared" si="9"/>
        <v>0</v>
      </c>
      <c r="J255" s="54"/>
      <c r="K255" s="52">
        <f t="shared" si="10"/>
        <v>0</v>
      </c>
    </row>
    <row r="256" spans="1:11" x14ac:dyDescent="0.3">
      <c r="A256" s="62" t="s">
        <v>484</v>
      </c>
      <c r="B256" s="37" t="s">
        <v>212</v>
      </c>
      <c r="C256" s="67" t="s">
        <v>563</v>
      </c>
      <c r="D256" s="75"/>
      <c r="E256" s="37">
        <v>3</v>
      </c>
      <c r="F256" s="40">
        <v>1.54</v>
      </c>
      <c r="G256" s="39">
        <f t="shared" si="11"/>
        <v>4.62</v>
      </c>
      <c r="H256" s="3"/>
      <c r="I256" s="51">
        <f t="shared" si="9"/>
        <v>0</v>
      </c>
      <c r="J256" s="54"/>
      <c r="K256" s="52">
        <f t="shared" si="10"/>
        <v>0</v>
      </c>
    </row>
    <row r="257" spans="1:11" x14ac:dyDescent="0.3">
      <c r="A257" s="62" t="s">
        <v>485</v>
      </c>
      <c r="B257" s="37" t="s">
        <v>213</v>
      </c>
      <c r="C257" s="67" t="s">
        <v>563</v>
      </c>
      <c r="D257" s="75"/>
      <c r="E257" s="37">
        <v>3</v>
      </c>
      <c r="F257" s="40">
        <v>61.73</v>
      </c>
      <c r="G257" s="39">
        <f t="shared" si="11"/>
        <v>185.19</v>
      </c>
      <c r="H257" s="3"/>
      <c r="I257" s="51">
        <f t="shared" ref="I257:I259" si="12">ROUND((E257*H257),2)</f>
        <v>0</v>
      </c>
      <c r="J257" s="54"/>
      <c r="K257" s="52">
        <f t="shared" ref="K257:K259" si="13">ROUND((I257*J257),2)</f>
        <v>0</v>
      </c>
    </row>
    <row r="258" spans="1:11" x14ac:dyDescent="0.3">
      <c r="A258" s="62" t="s">
        <v>560</v>
      </c>
      <c r="B258" s="37" t="s">
        <v>214</v>
      </c>
      <c r="C258" s="67" t="s">
        <v>563</v>
      </c>
      <c r="D258" s="75"/>
      <c r="E258" s="37">
        <v>3</v>
      </c>
      <c r="F258" s="40">
        <v>61.73</v>
      </c>
      <c r="G258" s="39">
        <f t="shared" si="11"/>
        <v>185.19</v>
      </c>
      <c r="H258" s="3"/>
      <c r="I258" s="51">
        <f t="shared" si="12"/>
        <v>0</v>
      </c>
      <c r="J258" s="54"/>
      <c r="K258" s="52">
        <f t="shared" si="13"/>
        <v>0</v>
      </c>
    </row>
    <row r="259" spans="1:11" x14ac:dyDescent="0.3">
      <c r="A259" s="62" t="s">
        <v>561</v>
      </c>
      <c r="B259" s="37" t="s">
        <v>215</v>
      </c>
      <c r="C259" s="67" t="s">
        <v>563</v>
      </c>
      <c r="D259" s="75"/>
      <c r="E259" s="37">
        <v>3</v>
      </c>
      <c r="F259" s="40">
        <v>61.73</v>
      </c>
      <c r="G259" s="39">
        <f t="shared" ref="G259" si="14">ROUND(E259*F259,2)</f>
        <v>185.19</v>
      </c>
      <c r="H259" s="3"/>
      <c r="I259" s="51">
        <f t="shared" si="12"/>
        <v>0</v>
      </c>
      <c r="J259" s="54"/>
      <c r="K259" s="52">
        <f t="shared" si="13"/>
        <v>0</v>
      </c>
    </row>
    <row r="261" spans="1:11" x14ac:dyDescent="0.3">
      <c r="A261" s="70" t="s">
        <v>584</v>
      </c>
      <c r="B261" s="71" t="s">
        <v>585</v>
      </c>
    </row>
  </sheetData>
  <sheetProtection algorithmName="SHA-512" hashValue="fjvmaOOuxX7ulu+DrzV68NtqnGs31yYoSqhBFD8FIS4/sUkyw435B7DuEKLqd1CbNSc/CuHQ6tbFmW4bRHrK5g==" saltValue="nVW/rh8LoTLWwZz02Ziupg==" spinCount="100000" sheet="1" objects="1" scenarios="1"/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E51DC-1E87-42DE-880D-54A40894B36D}">
  <dimension ref="A1:B2"/>
  <sheetViews>
    <sheetView workbookViewId="0">
      <selection activeCell="F26" sqref="F25:F26"/>
    </sheetView>
  </sheetViews>
  <sheetFormatPr baseColWidth="10" defaultRowHeight="14.4" x14ac:dyDescent="0.3"/>
  <cols>
    <col min="2" max="2" width="32" bestFit="1" customWidth="1"/>
  </cols>
  <sheetData>
    <row r="1" spans="1:2" x14ac:dyDescent="0.3">
      <c r="A1" s="72"/>
      <c r="B1" s="73" t="s">
        <v>586</v>
      </c>
    </row>
    <row r="2" spans="1:2" x14ac:dyDescent="0.3">
      <c r="A2" s="41"/>
      <c r="B2" s="73" t="s">
        <v>587</v>
      </c>
    </row>
  </sheetData>
  <sheetProtection algorithmName="SHA-512" hashValue="+5PirjidvJ4kgs81HthxWyQFIFBMAd4U3ai//XOO+iWS+9iQzeRE4QhY2dS79x869cDxp93zV/cOCyt4OIbkPA==" saltValue="nPbMtLDXpTP0r0k8sLfGT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Oferta económica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2025-04-16T08:39:46Z</dcterms:created>
  <dcterms:modified xsi:type="dcterms:W3CDTF">2025-06-17T11:26:46Z</dcterms:modified>
</cp:coreProperties>
</file>