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/>
  <xr:revisionPtr revIDLastSave="0" documentId="13_ncr:1_{65CF396E-51DF-4608-99CD-F1A7A8DAD323}" xr6:coauthVersionLast="47" xr6:coauthVersionMax="47" xr10:uidLastSave="{00000000-0000-0000-0000-000000000000}"/>
  <bookViews>
    <workbookView xWindow="-120" yWindow="-120" windowWidth="29040" windowHeight="15720" xr2:uid="{56CC360B-17AF-49F5-9829-76E925BBB2A4}"/>
  </bookViews>
  <sheets>
    <sheet name="Oferta Económica" sheetId="8" r:id="rId1"/>
    <sheet name="CERTO_I" sheetId="9" r:id="rId2"/>
    <sheet name="CERTO_G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8" l="1"/>
  <c r="H14" i="10" l="1"/>
  <c r="G14" i="10"/>
  <c r="D3" i="10" s="1"/>
  <c r="D5" i="10" s="1"/>
  <c r="F7" i="10"/>
  <c r="F5" i="10"/>
  <c r="F4" i="10"/>
  <c r="D4" i="10" l="1"/>
  <c r="D6" i="10" s="1"/>
  <c r="H16" i="9"/>
  <c r="H14" i="9"/>
  <c r="F5" i="9"/>
  <c r="F4" i="9"/>
  <c r="G16" i="9"/>
  <c r="G14" i="9"/>
  <c r="D3" i="9" s="1"/>
  <c r="F7" i="9"/>
  <c r="D7" i="10" l="1"/>
  <c r="D8" i="10" s="1"/>
  <c r="D4" i="9"/>
  <c r="D4" i="8" s="1"/>
  <c r="D5" i="9"/>
  <c r="D5" i="8" s="1"/>
  <c r="D6" i="9"/>
  <c r="D6" i="8" s="1"/>
  <c r="G19" i="8"/>
  <c r="I19" i="8"/>
  <c r="I14" i="10" s="1"/>
  <c r="H3" i="10" s="1"/>
  <c r="G14" i="8"/>
  <c r="I14" i="8"/>
  <c r="I14" i="9" s="1"/>
  <c r="H5" i="10" l="1"/>
  <c r="H4" i="10"/>
  <c r="D7" i="9"/>
  <c r="I16" i="8"/>
  <c r="I16" i="9" s="1"/>
  <c r="H3" i="9" s="1"/>
  <c r="H3" i="8" s="1"/>
  <c r="G16" i="8"/>
  <c r="F7" i="8"/>
  <c r="D8" i="9" l="1"/>
  <c r="D8" i="8" s="1"/>
  <c r="D7" i="8"/>
  <c r="H6" i="10"/>
  <c r="H7" i="10" s="1"/>
  <c r="H8" i="10" s="1"/>
  <c r="H4" i="9"/>
  <c r="H4" i="8" s="1"/>
  <c r="H5" i="9"/>
  <c r="H6" i="9" l="1"/>
  <c r="H7" i="9" s="1"/>
  <c r="H7" i="8" s="1"/>
  <c r="H5" i="8"/>
  <c r="H6" i="8" l="1"/>
  <c r="H8" i="9"/>
  <c r="H8" i="8" s="1"/>
</calcChain>
</file>

<file path=xl/sharedStrings.xml><?xml version="1.0" encoding="utf-8"?>
<sst xmlns="http://schemas.openxmlformats.org/spreadsheetml/2006/main" count="138" uniqueCount="47">
  <si>
    <t>Resumen</t>
  </si>
  <si>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</si>
  <si>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</si>
  <si>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</si>
  <si>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</si>
  <si>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</si>
  <si>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</si>
  <si>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</si>
  <si>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</si>
  <si>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</si>
  <si>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</si>
  <si>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</si>
  <si>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</si>
  <si>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</si>
  <si>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</si>
  <si>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</si>
  <si>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</si>
  <si>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</si>
  <si>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</si>
  <si>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</si>
  <si>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</si>
  <si>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</si>
  <si>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</si>
  <si>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</si>
  <si>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</si>
  <si>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</si>
  <si>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</si>
  <si>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</si>
  <si>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</si>
  <si>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</si>
  <si>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ud</t>
  </si>
  <si>
    <t>1.2</t>
  </si>
  <si>
    <t>INVERSIÓN</t>
  </si>
  <si>
    <t>INV</t>
  </si>
  <si>
    <t>INFRA</t>
  </si>
  <si>
    <t>DESA</t>
  </si>
  <si>
    <t>2</t>
  </si>
  <si>
    <t>2.1</t>
  </si>
  <si>
    <t>GASTO</t>
  </si>
  <si>
    <t>GTO</t>
  </si>
  <si>
    <t xml:space="preserve">Migración de la aplicación </t>
  </si>
  <si>
    <t>MIGRACIÓN DE LA APLICACIÓN</t>
  </si>
  <si>
    <t>Infraestructura</t>
  </si>
  <si>
    <t>SUMINISTRO E INSTALACIÓN DE INFRAESTRUCTURA TECNOLÓGICA</t>
  </si>
  <si>
    <t>Soporte y mantenimiento</t>
  </si>
  <si>
    <t>SOPORTE Y MANTENIMIENTO DE INFRAESTRUCTURA TECNOLÓGICA</t>
  </si>
  <si>
    <t>SOP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</si>
</sst>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10" fontId="4" fillId="5" borderId="3" xfId="0" quotePrefix="1" applyNumberFormat="1" applyFont="1" applyFill="1" applyBorder="1" applyProtection="1">
      <protection locked="0"/>
    </xf>
    <xf numFmtId="4" fontId="4" fillId="5" borderId="0" xfId="0" applyNumberFormat="1" applyFont="1" applyFill="1" applyProtection="1">
      <protection locked="0"/>
    </xf>
    <xf numFmtId="0" fontId="3" fillId="3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2" fillId="2" borderId="4" xfId="0" applyNumberFormat="1" applyFont="1" applyFill="1" applyBorder="1"/>
    <xf numFmtId="3" fontId="4" fillId="0" borderId="5" xfId="0" applyNumberFormat="1" applyFont="1" applyBorder="1"/>
    <xf numFmtId="4" fontId="4" fillId="4" borderId="5" xfId="0" applyNumberFormat="1" applyFont="1" applyFill="1" applyBorder="1"/>
    <xf numFmtId="49" fontId="2" fillId="2" borderId="1" xfId="0" applyNumberFormat="1" applyFont="1" applyFill="1" applyBorder="1"/>
    <xf numFmtId="10" fontId="4" fillId="0" borderId="3" xfId="0" quotePrefix="1" applyNumberFormat="1" applyFont="1" applyBorder="1"/>
    <xf numFmtId="49" fontId="4" fillId="2" borderId="7" xfId="0" applyNumberFormat="1" applyFont="1" applyFill="1" applyBorder="1"/>
    <xf numFmtId="4" fontId="4" fillId="4" borderId="7" xfId="0" applyNumberFormat="1" applyFont="1" applyFill="1" applyBorder="1"/>
    <xf numFmtId="4" fontId="2" fillId="2" borderId="1" xfId="0" applyNumberFormat="1" applyFont="1" applyFill="1" applyBorder="1"/>
    <xf numFmtId="49" fontId="2" fillId="2" borderId="8" xfId="0" applyNumberFormat="1" applyFont="1" applyFill="1" applyBorder="1"/>
    <xf numFmtId="9" fontId="4" fillId="0" borderId="3" xfId="0" quotePrefix="1" applyNumberFormat="1" applyFont="1" applyBorder="1"/>
    <xf numFmtId="4" fontId="2" fillId="2" borderId="8" xfId="0" applyNumberFormat="1" applyFont="1" applyFill="1" applyBorder="1"/>
    <xf numFmtId="9" fontId="4" fillId="4" borderId="3" xfId="0" quotePrefix="1" applyNumberFormat="1" applyFont="1" applyFill="1" applyBorder="1"/>
    <xf numFmtId="4" fontId="2" fillId="4" borderId="7" xfId="0" applyNumberFormat="1" applyFont="1" applyFill="1" applyBorder="1"/>
    <xf numFmtId="49" fontId="0" fillId="0" borderId="0" xfId="0" applyNumberFormat="1"/>
    <xf numFmtId="0" fontId="3" fillId="3" borderId="0" xfId="0" applyFont="1" applyFill="1"/>
    <xf numFmtId="4" fontId="3" fillId="3" borderId="0" xfId="0" applyNumberFormat="1" applyFont="1" applyFill="1"/>
    <xf numFmtId="49" fontId="4" fillId="0" borderId="0" xfId="0" applyNumberFormat="1" applyFont="1"/>
    <xf numFmtId="49" fontId="4" fillId="0" borderId="0" xfId="0" applyNumberFormat="1" applyFont="1" applyAlignment="1">
      <alignment wrapText="1"/>
    </xf>
    <xf numFmtId="4" fontId="4" fillId="0" borderId="0" xfId="0" applyNumberFormat="1" applyFont="1"/>
    <xf numFmtId="164" fontId="0" fillId="2" borderId="0" xfId="0" applyNumberFormat="1" applyFill="1"/>
    <xf numFmtId="4" fontId="4" fillId="2" borderId="0" xfId="0" applyNumberFormat="1" applyFont="1" applyFill="1"/>
    <xf numFmtId="1" fontId="4" fillId="0" borderId="0" xfId="0" applyNumberFormat="1" applyFont="1"/>
    <xf numFmtId="4" fontId="0" fillId="2" borderId="0" xfId="0" applyNumberFormat="1" applyFill="1"/>
    <xf numFmtId="10" fontId="4" fillId="5" borderId="3" xfId="0" quotePrefix="1" applyNumberFormat="1" applyFont="1" applyFill="1" applyBorder="1"/>
    <xf numFmtId="4" fontId="4" fillId="5" borderId="0" xfId="0" applyNumberFormat="1" applyFont="1" applyFill="1"/>
    <xf numFmtId="4" fontId="2" fillId="4" borderId="5" xfId="0" applyNumberFormat="1" applyFont="1" applyFill="1" applyBorder="1"/>
    <xf numFmtId="0" fontId="3" fillId="3" borderId="1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left" wrapText="1"/>
    </xf>
    <xf numFmtId="49" fontId="2" fillId="2" borderId="2" xfId="0" applyNumberFormat="1" applyFont="1" applyFill="1" applyBorder="1" applyAlignment="1">
      <alignment horizontal="left" wrapText="1"/>
    </xf>
    <xf numFmtId="49" fontId="2" fillId="2" borderId="6" xfId="0" applyNumberFormat="1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/>
    </xf>
    <xf numFmtId="49" fontId="2" fillId="2" borderId="2" xfId="0" applyNumberFormat="1" applyFont="1" applyFill="1" applyBorder="1" applyAlignment="1">
      <alignment horizontal="left"/>
    </xf>
    <xf numFmtId="49" fontId="2" fillId="2" borderId="6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left"/>
    </xf>
  </cellXfs>
  <cellStyles count="2">
    <cellStyle name="Normal" xfId="0" builtinId="0"/>
    <cellStyle name="Normal 2 2 2" xfId="1" xr:uid="{698FEDE4-C82A-4B7A-B6E9-DDD90674A2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519720D5-732A-4B4F-9B23-DBEB2139B2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2A93832A-40F6-4A29-A5B1-751423920B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D6A295B2-4BDC-4FD2-99C4-4058162542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3A617-EBED-4FDC-B10B-FC74BFB8CA2A}">
  <dimension ref="A1:J19"/>
  <sheetViews>
    <sheetView tabSelected="1" zoomScaleNormal="100" workbookViewId="0">
      <selection activeCell="F4" sqref="F4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style="4" customWidth="1"/>
    <col min="6" max="6" width="18" style="4" bestFit="1" customWidth="1"/>
    <col min="7" max="7" width="22.5703125" style="5" customWidth="1"/>
    <col min="8" max="8" width="19.7109375" bestFit="1" customWidth="1"/>
    <col min="9" max="9" width="18.7109375" style="4" customWidth="1"/>
    <col min="10" max="10" width="13.85546875" bestFit="1" customWidth="1"/>
    <col min="11" max="11" width="15.140625" bestFit="1" customWidth="1"/>
  </cols>
  <sheetData>
    <row r="1" spans="1:10" ht="15.75" thickBot="1" x14ac:dyDescent="0.3">
      <c r="D1" s="3" t="s">
        <v>1</v>
      </c>
      <c r="H1" s="3" t="s">
        <v>2</v>
      </c>
    </row>
    <row r="2" spans="1:10" ht="15.75" thickBot="1" x14ac:dyDescent="0.3">
      <c r="A2" s="6" t="s">
        <v>3</v>
      </c>
      <c r="B2" s="7">
        <v>1</v>
      </c>
    </row>
    <row r="3" spans="1:10" ht="15" customHeight="1" thickBot="1" x14ac:dyDescent="0.3">
      <c r="A3" s="34" t="s">
        <v>4</v>
      </c>
      <c r="B3" s="35"/>
      <c r="C3" s="36"/>
      <c r="D3" s="8">
        <f>SUM(CERTO_I!D3+CERTO_G!D3)</f>
        <v>6164023.4800000004</v>
      </c>
      <c r="E3" s="34" t="s">
        <v>5</v>
      </c>
      <c r="F3" s="35"/>
      <c r="G3" s="36"/>
      <c r="H3" s="8">
        <f>SUM(CERTO_I!H3+CERTO_G!H3)</f>
        <v>0</v>
      </c>
      <c r="J3" s="4"/>
    </row>
    <row r="4" spans="1:10" ht="15" customHeight="1" thickBot="1" x14ac:dyDescent="0.3">
      <c r="A4" s="9" t="s">
        <v>6</v>
      </c>
      <c r="B4" s="10">
        <v>0.06</v>
      </c>
      <c r="C4" s="11" t="s">
        <v>7</v>
      </c>
      <c r="D4" s="8">
        <f>SUM(CERTO_I!D4+CERTO_G!D4)</f>
        <v>369841.41</v>
      </c>
      <c r="E4" s="13" t="s">
        <v>8</v>
      </c>
      <c r="F4" s="1"/>
      <c r="G4" s="11" t="s">
        <v>7</v>
      </c>
      <c r="H4" s="8">
        <f>SUM(CERTO_I!H4+CERTO_G!H4)</f>
        <v>0</v>
      </c>
      <c r="J4" s="4"/>
    </row>
    <row r="5" spans="1:10" ht="15.75" thickBot="1" x14ac:dyDescent="0.3">
      <c r="A5" s="9" t="s">
        <v>9</v>
      </c>
      <c r="B5" s="10">
        <v>0.09</v>
      </c>
      <c r="C5" s="11" t="s">
        <v>10</v>
      </c>
      <c r="D5" s="8">
        <f>SUM(CERTO_I!D5+CERTO_G!D5)</f>
        <v>554762.12</v>
      </c>
      <c r="E5" s="13" t="s">
        <v>11</v>
      </c>
      <c r="F5" s="1"/>
      <c r="G5" s="11" t="s">
        <v>10</v>
      </c>
      <c r="H5" s="8">
        <f>SUM(CERTO_I!H5+CERTO_G!H5)</f>
        <v>0</v>
      </c>
      <c r="J5" s="4"/>
    </row>
    <row r="6" spans="1:10" ht="15.75" thickBot="1" x14ac:dyDescent="0.3">
      <c r="A6" s="37" t="s">
        <v>12</v>
      </c>
      <c r="B6" s="38"/>
      <c r="C6" s="39"/>
      <c r="D6" s="8">
        <f>SUM(CERTO_I!D6+CERTO_G!D6)</f>
        <v>7088627.0100000007</v>
      </c>
      <c r="E6" s="37" t="s">
        <v>13</v>
      </c>
      <c r="F6" s="38"/>
      <c r="G6" s="39"/>
      <c r="H6" s="8">
        <f>SUM(CERTO_I!H6+CERTO_G!H6)</f>
        <v>0</v>
      </c>
      <c r="J6" s="4"/>
    </row>
    <row r="7" spans="1:10" ht="15.75" thickBot="1" x14ac:dyDescent="0.3">
      <c r="A7" s="14" t="s">
        <v>14</v>
      </c>
      <c r="B7" s="15">
        <v>0.21</v>
      </c>
      <c r="C7" s="11" t="s">
        <v>15</v>
      </c>
      <c r="D7" s="8">
        <f>SUM(CERTO_I!D7+CERTO_G!D7)</f>
        <v>1488611.67</v>
      </c>
      <c r="E7" s="16" t="s">
        <v>14</v>
      </c>
      <c r="F7" s="17">
        <f>B7</f>
        <v>0.21</v>
      </c>
      <c r="G7" s="11" t="s">
        <v>15</v>
      </c>
      <c r="H7" s="8">
        <f>SUM(CERTO_I!H7+CERTO_G!H7)</f>
        <v>0</v>
      </c>
    </row>
    <row r="8" spans="1:10" ht="15.75" thickBot="1" x14ac:dyDescent="0.3">
      <c r="A8" s="40" t="s">
        <v>16</v>
      </c>
      <c r="B8" s="41"/>
      <c r="C8" s="42"/>
      <c r="D8" s="31">
        <f>SUM(CERTO_I!D8+CERTO_G!D8)</f>
        <v>8577238.6799999997</v>
      </c>
      <c r="E8" s="40" t="s">
        <v>17</v>
      </c>
      <c r="F8" s="41"/>
      <c r="G8" s="42"/>
      <c r="H8" s="31">
        <f>SUM(CERTO_I!H8+CERTO_G!H8)</f>
        <v>0</v>
      </c>
    </row>
    <row r="9" spans="1:10" ht="15.75" thickBot="1" x14ac:dyDescent="0.3"/>
    <row r="10" spans="1:10" ht="15.75" thickBot="1" x14ac:dyDescent="0.3">
      <c r="A10" s="19"/>
      <c r="F10" s="32" t="s">
        <v>18</v>
      </c>
      <c r="G10" s="33"/>
      <c r="H10" s="32" t="s">
        <v>19</v>
      </c>
      <c r="I10" s="33"/>
    </row>
    <row r="11" spans="1:10" x14ac:dyDescent="0.25">
      <c r="A11" s="20" t="s">
        <v>20</v>
      </c>
      <c r="B11" s="20" t="s">
        <v>21</v>
      </c>
      <c r="C11" s="20" t="s">
        <v>0</v>
      </c>
      <c r="D11" s="20" t="s">
        <v>22</v>
      </c>
      <c r="E11" s="21" t="s">
        <v>23</v>
      </c>
      <c r="F11" s="21" t="s">
        <v>24</v>
      </c>
      <c r="G11" s="20" t="s">
        <v>25</v>
      </c>
      <c r="H11" s="20" t="s">
        <v>26</v>
      </c>
      <c r="I11" s="20" t="s">
        <v>27</v>
      </c>
    </row>
    <row r="12" spans="1:10" x14ac:dyDescent="0.25">
      <c r="A12" s="22" t="s">
        <v>28</v>
      </c>
      <c r="B12" s="22" t="s">
        <v>33</v>
      </c>
      <c r="C12" s="23" t="s">
        <v>32</v>
      </c>
      <c r="D12" s="22"/>
      <c r="E12" s="24"/>
      <c r="F12" s="24"/>
      <c r="G12" s="25"/>
      <c r="H12" s="2"/>
      <c r="I12" s="26"/>
    </row>
    <row r="13" spans="1:10" ht="30" x14ac:dyDescent="0.25">
      <c r="A13" s="22" t="s">
        <v>29</v>
      </c>
      <c r="B13" s="22" t="s">
        <v>34</v>
      </c>
      <c r="C13" s="23" t="s">
        <v>43</v>
      </c>
      <c r="D13" s="22"/>
      <c r="E13" s="24"/>
      <c r="F13" s="24"/>
      <c r="G13" s="25"/>
      <c r="H13" s="2"/>
      <c r="I13" s="26"/>
    </row>
    <row r="14" spans="1:10" x14ac:dyDescent="0.25">
      <c r="A14" s="22"/>
      <c r="B14" s="22"/>
      <c r="C14" s="22" t="s">
        <v>42</v>
      </c>
      <c r="D14" s="27" t="s">
        <v>30</v>
      </c>
      <c r="E14" s="24">
        <v>1</v>
      </c>
      <c r="F14" s="24">
        <v>1140172.3400000001</v>
      </c>
      <c r="G14" s="28">
        <f t="shared" ref="G14" si="0">ROUND(E14*F14,2)</f>
        <v>1140172.3400000001</v>
      </c>
      <c r="H14" s="2"/>
      <c r="I14" s="26">
        <f t="shared" ref="I14" si="1">ROUND(E14*H14,2)</f>
        <v>0</v>
      </c>
    </row>
    <row r="15" spans="1:10" x14ac:dyDescent="0.25">
      <c r="A15" s="22" t="s">
        <v>31</v>
      </c>
      <c r="B15" s="22" t="s">
        <v>35</v>
      </c>
      <c r="C15" s="23" t="s">
        <v>41</v>
      </c>
      <c r="D15" s="22"/>
      <c r="E15" s="24"/>
      <c r="F15" s="24"/>
      <c r="G15" s="28"/>
      <c r="H15" s="2"/>
      <c r="I15" s="26"/>
    </row>
    <row r="16" spans="1:10" x14ac:dyDescent="0.25">
      <c r="A16" s="22"/>
      <c r="B16" s="22"/>
      <c r="C16" s="23" t="s">
        <v>40</v>
      </c>
      <c r="D16" s="27" t="s">
        <v>30</v>
      </c>
      <c r="E16" s="24">
        <v>1</v>
      </c>
      <c r="F16" s="24">
        <v>4453066.95</v>
      </c>
      <c r="G16" s="28">
        <f t="shared" ref="G16" si="2">ROUND(E16*F16,2)</f>
        <v>4453066.95</v>
      </c>
      <c r="H16" s="2"/>
      <c r="I16" s="26">
        <f t="shared" ref="I16" si="3">ROUND(E16*H16,2)</f>
        <v>0</v>
      </c>
    </row>
    <row r="17" spans="1:9" x14ac:dyDescent="0.25">
      <c r="A17" s="22" t="s">
        <v>36</v>
      </c>
      <c r="B17" s="22" t="s">
        <v>39</v>
      </c>
      <c r="C17" s="23" t="s">
        <v>38</v>
      </c>
      <c r="D17" s="22"/>
      <c r="E17" s="24"/>
      <c r="F17" s="24"/>
      <c r="G17" s="25"/>
      <c r="H17" s="2"/>
      <c r="I17" s="26"/>
    </row>
    <row r="18" spans="1:9" ht="30" x14ac:dyDescent="0.25">
      <c r="A18" s="22" t="s">
        <v>37</v>
      </c>
      <c r="B18" s="22" t="s">
        <v>46</v>
      </c>
      <c r="C18" s="23" t="s">
        <v>45</v>
      </c>
      <c r="D18" s="22"/>
      <c r="E18" s="24"/>
      <c r="F18" s="24"/>
      <c r="G18" s="25"/>
      <c r="H18" s="2"/>
      <c r="I18" s="26"/>
    </row>
    <row r="19" spans="1:9" x14ac:dyDescent="0.25">
      <c r="A19" s="22"/>
      <c r="B19" s="22"/>
      <c r="C19" s="22" t="s">
        <v>44</v>
      </c>
      <c r="D19" s="27" t="s">
        <v>30</v>
      </c>
      <c r="E19" s="24">
        <v>1</v>
      </c>
      <c r="F19" s="24">
        <v>570784.18999999994</v>
      </c>
      <c r="G19" s="28">
        <f t="shared" ref="G19" si="4">ROUND(E19*F19,2)</f>
        <v>570784.18999999994</v>
      </c>
      <c r="H19" s="2"/>
      <c r="I19" s="26">
        <f t="shared" ref="I19" si="5">ROUND(E19*H19,2)</f>
        <v>0</v>
      </c>
    </row>
  </sheetData>
  <sheetProtection algorithmName="SHA-512" hashValue="9OWIuMreJK8xlvAVW0nsIwtQDoch43ZketHkTZc8Zv107tTaQwmiZ8VgOnAF9t8CqzzeD2asDR5YO7ekNrhTsg==" saltValue="5h2WgG2PRNVwizKynQ7dXw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honeticPr fontId="5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BFC95-035D-431C-B6D6-089F40DD2EBE}">
  <dimension ref="A1:J16"/>
  <sheetViews>
    <sheetView zoomScaleNormal="100" workbookViewId="0">
      <selection activeCell="D5" sqref="D5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style="4" customWidth="1"/>
    <col min="6" max="6" width="18" style="4" bestFit="1" customWidth="1"/>
    <col min="7" max="7" width="22.5703125" style="5" customWidth="1"/>
    <col min="8" max="8" width="19.7109375" bestFit="1" customWidth="1"/>
    <col min="9" max="9" width="18.7109375" style="4" customWidth="1"/>
    <col min="10" max="10" width="13.85546875" bestFit="1" customWidth="1"/>
    <col min="11" max="11" width="15.140625" bestFit="1" customWidth="1"/>
  </cols>
  <sheetData>
    <row r="1" spans="1:10" ht="15.75" thickBot="1" x14ac:dyDescent="0.3">
      <c r="D1" s="3" t="s">
        <v>1</v>
      </c>
      <c r="H1" s="3" t="s">
        <v>2</v>
      </c>
    </row>
    <row r="2" spans="1:10" ht="15.75" thickBot="1" x14ac:dyDescent="0.3">
      <c r="A2" s="6" t="s">
        <v>3</v>
      </c>
      <c r="B2" s="7">
        <v>1</v>
      </c>
    </row>
    <row r="3" spans="1:10" ht="15" customHeight="1" thickBot="1" x14ac:dyDescent="0.3">
      <c r="A3" s="34" t="s">
        <v>4</v>
      </c>
      <c r="B3" s="35"/>
      <c r="C3" s="36"/>
      <c r="D3" s="8">
        <f>SUM(G:G)</f>
        <v>5593239.29</v>
      </c>
      <c r="E3" s="34" t="s">
        <v>5</v>
      </c>
      <c r="F3" s="35"/>
      <c r="G3" s="36"/>
      <c r="H3" s="8">
        <f>SUM(I:I)</f>
        <v>0</v>
      </c>
      <c r="J3" s="4"/>
    </row>
    <row r="4" spans="1:10" ht="15" customHeight="1" thickBot="1" x14ac:dyDescent="0.3">
      <c r="A4" s="9" t="s">
        <v>6</v>
      </c>
      <c r="B4" s="10">
        <v>0.06</v>
      </c>
      <c r="C4" s="11" t="s">
        <v>7</v>
      </c>
      <c r="D4" s="12">
        <f>ROUND($D$3*B4,2)</f>
        <v>335594.36</v>
      </c>
      <c r="E4" s="13" t="s">
        <v>8</v>
      </c>
      <c r="F4" s="29">
        <f>'Oferta Económica'!F4</f>
        <v>0</v>
      </c>
      <c r="G4" s="11" t="s">
        <v>7</v>
      </c>
      <c r="H4" s="12">
        <f>ROUND($H$3*F4,2)</f>
        <v>0</v>
      </c>
      <c r="J4" s="4"/>
    </row>
    <row r="5" spans="1:10" ht="15.75" thickBot="1" x14ac:dyDescent="0.3">
      <c r="A5" s="9" t="s">
        <v>9</v>
      </c>
      <c r="B5" s="10">
        <v>0.09</v>
      </c>
      <c r="C5" s="11" t="s">
        <v>10</v>
      </c>
      <c r="D5" s="12">
        <f>ROUND($D$3*B5,2)</f>
        <v>503391.54</v>
      </c>
      <c r="E5" s="13" t="s">
        <v>11</v>
      </c>
      <c r="F5" s="29">
        <f>'Oferta Económica'!F5</f>
        <v>0</v>
      </c>
      <c r="G5" s="11" t="s">
        <v>10</v>
      </c>
      <c r="H5" s="12">
        <f>ROUND($H$3*F5,2)</f>
        <v>0</v>
      </c>
      <c r="J5" s="4"/>
    </row>
    <row r="6" spans="1:10" ht="15.75" thickBot="1" x14ac:dyDescent="0.3">
      <c r="A6" s="37" t="s">
        <v>12</v>
      </c>
      <c r="B6" s="38"/>
      <c r="C6" s="39"/>
      <c r="D6" s="12">
        <f>SUM(D3,D4,D5)</f>
        <v>6432225.1900000004</v>
      </c>
      <c r="E6" s="37" t="s">
        <v>13</v>
      </c>
      <c r="F6" s="38"/>
      <c r="G6" s="39"/>
      <c r="H6" s="12">
        <f>SUM(H3,H4,H5)</f>
        <v>0</v>
      </c>
      <c r="J6" s="4"/>
    </row>
    <row r="7" spans="1:10" ht="15.75" thickBot="1" x14ac:dyDescent="0.3">
      <c r="A7" s="14" t="s">
        <v>14</v>
      </c>
      <c r="B7" s="15">
        <v>0.21</v>
      </c>
      <c r="C7" s="11" t="s">
        <v>15</v>
      </c>
      <c r="D7" s="12">
        <f>ROUND($D$6*B7,2)</f>
        <v>1350767.29</v>
      </c>
      <c r="E7" s="16" t="s">
        <v>14</v>
      </c>
      <c r="F7" s="17">
        <f>B7</f>
        <v>0.21</v>
      </c>
      <c r="G7" s="11" t="s">
        <v>15</v>
      </c>
      <c r="H7" s="12">
        <f>ROUND($H$6*F7,2)</f>
        <v>0</v>
      </c>
    </row>
    <row r="8" spans="1:10" ht="15.75" thickBot="1" x14ac:dyDescent="0.3">
      <c r="A8" s="40" t="s">
        <v>16</v>
      </c>
      <c r="B8" s="41"/>
      <c r="C8" s="42"/>
      <c r="D8" s="18">
        <f>SUM(D6:D7)</f>
        <v>7782992.4800000004</v>
      </c>
      <c r="E8" s="40" t="s">
        <v>17</v>
      </c>
      <c r="F8" s="41"/>
      <c r="G8" s="42"/>
      <c r="H8" s="18">
        <f>SUM(H6:H7)</f>
        <v>0</v>
      </c>
    </row>
    <row r="9" spans="1:10" ht="15.75" thickBot="1" x14ac:dyDescent="0.3"/>
    <row r="10" spans="1:10" ht="15.75" thickBot="1" x14ac:dyDescent="0.3">
      <c r="A10" s="19"/>
      <c r="F10" s="32" t="s">
        <v>18</v>
      </c>
      <c r="G10" s="33"/>
      <c r="H10" s="32" t="s">
        <v>19</v>
      </c>
      <c r="I10" s="33"/>
    </row>
    <row r="11" spans="1:10" x14ac:dyDescent="0.25">
      <c r="A11" s="20" t="s">
        <v>20</v>
      </c>
      <c r="B11" s="20" t="s">
        <v>21</v>
      </c>
      <c r="C11" s="20" t="s">
        <v>0</v>
      </c>
      <c r="D11" s="20" t="s">
        <v>22</v>
      </c>
      <c r="E11" s="21" t="s">
        <v>23</v>
      </c>
      <c r="F11" s="21" t="s">
        <v>24</v>
      </c>
      <c r="G11" s="20" t="s">
        <v>25</v>
      </c>
      <c r="H11" s="20" t="s">
        <v>26</v>
      </c>
      <c r="I11" s="20" t="s">
        <v>27</v>
      </c>
    </row>
    <row r="12" spans="1:10" x14ac:dyDescent="0.25">
      <c r="A12" s="22" t="s">
        <v>28</v>
      </c>
      <c r="B12" s="22" t="s">
        <v>33</v>
      </c>
      <c r="C12" s="23" t="s">
        <v>32</v>
      </c>
      <c r="D12" s="22"/>
      <c r="E12" s="24"/>
      <c r="F12" s="24"/>
      <c r="G12" s="25"/>
      <c r="H12" s="30"/>
      <c r="I12" s="26"/>
    </row>
    <row r="13" spans="1:10" ht="30" x14ac:dyDescent="0.25">
      <c r="A13" s="22" t="s">
        <v>29</v>
      </c>
      <c r="B13" s="22" t="s">
        <v>34</v>
      </c>
      <c r="C13" s="23" t="s">
        <v>43</v>
      </c>
      <c r="D13" s="22"/>
      <c r="E13" s="24"/>
      <c r="F13" s="24"/>
      <c r="G13" s="25"/>
      <c r="H13" s="30"/>
      <c r="I13" s="26"/>
    </row>
    <row r="14" spans="1:10" x14ac:dyDescent="0.25">
      <c r="A14" s="22"/>
      <c r="B14" s="22"/>
      <c r="C14" s="22" t="s">
        <v>42</v>
      </c>
      <c r="D14" s="27" t="s">
        <v>30</v>
      </c>
      <c r="E14" s="24">
        <v>1</v>
      </c>
      <c r="F14" s="24">
        <v>1140172.3400000001</v>
      </c>
      <c r="G14" s="28">
        <f t="shared" ref="G14" si="0">ROUND(E14*F14,2)</f>
        <v>1140172.3400000001</v>
      </c>
      <c r="H14" s="30">
        <f>'Oferta Económica'!H14</f>
        <v>0</v>
      </c>
      <c r="I14" s="26">
        <f>'Oferta Económica'!I14</f>
        <v>0</v>
      </c>
    </row>
    <row r="15" spans="1:10" x14ac:dyDescent="0.25">
      <c r="A15" s="22" t="s">
        <v>31</v>
      </c>
      <c r="B15" s="22" t="s">
        <v>35</v>
      </c>
      <c r="C15" s="23" t="s">
        <v>41</v>
      </c>
      <c r="D15" s="22"/>
      <c r="E15" s="24"/>
      <c r="F15" s="24"/>
      <c r="G15" s="28"/>
      <c r="H15" s="30"/>
      <c r="I15" s="26"/>
    </row>
    <row r="16" spans="1:10" x14ac:dyDescent="0.25">
      <c r="A16" s="22"/>
      <c r="B16" s="22"/>
      <c r="C16" s="23" t="s">
        <v>40</v>
      </c>
      <c r="D16" s="27" t="s">
        <v>30</v>
      </c>
      <c r="E16" s="24">
        <v>1</v>
      </c>
      <c r="F16" s="24">
        <v>4453066.95</v>
      </c>
      <c r="G16" s="28">
        <f t="shared" ref="G16" si="1">ROUND(E16*F16,2)</f>
        <v>4453066.95</v>
      </c>
      <c r="H16" s="30">
        <f>'Oferta Económica'!H16</f>
        <v>0</v>
      </c>
      <c r="I16" s="26">
        <f>'Oferta Económica'!I16</f>
        <v>0</v>
      </c>
    </row>
  </sheetData>
  <sheetProtection algorithmName="SHA-512" hashValue="sqM5mRIGRU/tVeBE+tQrCnrd/sdUFsDEeLYOoLhYVw/ez7SUL/hnKH7xmnbj61hvv0n9479Bqo1dA01dBdltrQ==" saltValue="5Owz2wlzHWdYQy0vJoKGkA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70D72-63D7-4BFA-858C-7BABA3007F04}">
  <dimension ref="A1:J14"/>
  <sheetViews>
    <sheetView zoomScaleNormal="100" workbookViewId="0">
      <selection activeCell="H14" sqref="H14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style="4" customWidth="1"/>
    <col min="6" max="6" width="18" style="4" bestFit="1" customWidth="1"/>
    <col min="7" max="7" width="22.5703125" style="5" customWidth="1"/>
    <col min="8" max="8" width="19.7109375" bestFit="1" customWidth="1"/>
    <col min="9" max="9" width="18.7109375" style="4" customWidth="1"/>
    <col min="10" max="10" width="13.85546875" bestFit="1" customWidth="1"/>
    <col min="11" max="11" width="15.140625" bestFit="1" customWidth="1"/>
  </cols>
  <sheetData>
    <row r="1" spans="1:10" ht="15.75" thickBot="1" x14ac:dyDescent="0.3">
      <c r="D1" s="3" t="s">
        <v>1</v>
      </c>
      <c r="H1" s="3" t="s">
        <v>2</v>
      </c>
    </row>
    <row r="2" spans="1:10" ht="15.75" thickBot="1" x14ac:dyDescent="0.3">
      <c r="A2" s="6" t="s">
        <v>3</v>
      </c>
      <c r="B2" s="7">
        <v>1</v>
      </c>
    </row>
    <row r="3" spans="1:10" ht="15" customHeight="1" thickBot="1" x14ac:dyDescent="0.3">
      <c r="A3" s="34" t="s">
        <v>4</v>
      </c>
      <c r="B3" s="35"/>
      <c r="C3" s="36"/>
      <c r="D3" s="8">
        <f>SUM(G:G)</f>
        <v>570784.18999999994</v>
      </c>
      <c r="E3" s="34" t="s">
        <v>5</v>
      </c>
      <c r="F3" s="35"/>
      <c r="G3" s="36"/>
      <c r="H3" s="8">
        <f>SUM(I:I)</f>
        <v>0</v>
      </c>
      <c r="J3" s="4"/>
    </row>
    <row r="4" spans="1:10" ht="15" customHeight="1" thickBot="1" x14ac:dyDescent="0.3">
      <c r="A4" s="9" t="s">
        <v>6</v>
      </c>
      <c r="B4" s="10">
        <v>0.06</v>
      </c>
      <c r="C4" s="11" t="s">
        <v>7</v>
      </c>
      <c r="D4" s="12">
        <f>ROUND($D$3*B4,2)</f>
        <v>34247.050000000003</v>
      </c>
      <c r="E4" s="13" t="s">
        <v>8</v>
      </c>
      <c r="F4" s="29">
        <f>'Oferta Económica'!F4</f>
        <v>0</v>
      </c>
      <c r="G4" s="11" t="s">
        <v>7</v>
      </c>
      <c r="H4" s="12">
        <f>ROUND($H$3*F4,2)</f>
        <v>0</v>
      </c>
      <c r="J4" s="4"/>
    </row>
    <row r="5" spans="1:10" ht="15.75" thickBot="1" x14ac:dyDescent="0.3">
      <c r="A5" s="9" t="s">
        <v>9</v>
      </c>
      <c r="B5" s="10">
        <v>0.09</v>
      </c>
      <c r="C5" s="11" t="s">
        <v>10</v>
      </c>
      <c r="D5" s="12">
        <f>ROUND($D$3*B5,2)</f>
        <v>51370.58</v>
      </c>
      <c r="E5" s="13" t="s">
        <v>11</v>
      </c>
      <c r="F5" s="29">
        <f>'Oferta Económica'!F5</f>
        <v>0</v>
      </c>
      <c r="G5" s="11" t="s">
        <v>10</v>
      </c>
      <c r="H5" s="12">
        <f>ROUND($H$3*F5,2)</f>
        <v>0</v>
      </c>
      <c r="J5" s="4"/>
    </row>
    <row r="6" spans="1:10" ht="15.75" thickBot="1" x14ac:dyDescent="0.3">
      <c r="A6" s="37" t="s">
        <v>12</v>
      </c>
      <c r="B6" s="38"/>
      <c r="C6" s="39"/>
      <c r="D6" s="12">
        <f>SUM(D3,D4,D5)</f>
        <v>656401.81999999995</v>
      </c>
      <c r="E6" s="37" t="s">
        <v>13</v>
      </c>
      <c r="F6" s="38"/>
      <c r="G6" s="39"/>
      <c r="H6" s="12">
        <f>SUM(H3,H4,H5)</f>
        <v>0</v>
      </c>
      <c r="J6" s="4"/>
    </row>
    <row r="7" spans="1:10" ht="15.75" thickBot="1" x14ac:dyDescent="0.3">
      <c r="A7" s="14" t="s">
        <v>14</v>
      </c>
      <c r="B7" s="15">
        <v>0.21</v>
      </c>
      <c r="C7" s="11" t="s">
        <v>15</v>
      </c>
      <c r="D7" s="12">
        <f>ROUND($D$6*B7,2)</f>
        <v>137844.38</v>
      </c>
      <c r="E7" s="16" t="s">
        <v>14</v>
      </c>
      <c r="F7" s="17">
        <f>B7</f>
        <v>0.21</v>
      </c>
      <c r="G7" s="11" t="s">
        <v>15</v>
      </c>
      <c r="H7" s="12">
        <f>ROUND($H$6*F7,2)</f>
        <v>0</v>
      </c>
    </row>
    <row r="8" spans="1:10" ht="15.75" thickBot="1" x14ac:dyDescent="0.3">
      <c r="A8" s="40" t="s">
        <v>16</v>
      </c>
      <c r="B8" s="41"/>
      <c r="C8" s="42"/>
      <c r="D8" s="18">
        <f>SUM(D6:D7)</f>
        <v>794246.2</v>
      </c>
      <c r="E8" s="40" t="s">
        <v>17</v>
      </c>
      <c r="F8" s="41"/>
      <c r="G8" s="42"/>
      <c r="H8" s="18">
        <f>SUM(H6:H7)</f>
        <v>0</v>
      </c>
    </row>
    <row r="9" spans="1:10" ht="15.75" thickBot="1" x14ac:dyDescent="0.3"/>
    <row r="10" spans="1:10" ht="15.75" thickBot="1" x14ac:dyDescent="0.3">
      <c r="A10" s="19"/>
      <c r="F10" s="32" t="s">
        <v>18</v>
      </c>
      <c r="G10" s="33"/>
      <c r="H10" s="32" t="s">
        <v>19</v>
      </c>
      <c r="I10" s="33"/>
    </row>
    <row r="11" spans="1:10" x14ac:dyDescent="0.25">
      <c r="A11" s="20" t="s">
        <v>20</v>
      </c>
      <c r="B11" s="20" t="s">
        <v>21</v>
      </c>
      <c r="C11" s="20" t="s">
        <v>0</v>
      </c>
      <c r="D11" s="20" t="s">
        <v>22</v>
      </c>
      <c r="E11" s="21" t="s">
        <v>23</v>
      </c>
      <c r="F11" s="21" t="s">
        <v>24</v>
      </c>
      <c r="G11" s="20" t="s">
        <v>25</v>
      </c>
      <c r="H11" s="20" t="s">
        <v>26</v>
      </c>
      <c r="I11" s="20" t="s">
        <v>27</v>
      </c>
    </row>
    <row r="12" spans="1:10" x14ac:dyDescent="0.25">
      <c r="A12" s="22" t="s">
        <v>36</v>
      </c>
      <c r="B12" s="22" t="s">
        <v>39</v>
      </c>
      <c r="C12" s="23" t="s">
        <v>38</v>
      </c>
      <c r="D12" s="22"/>
      <c r="E12" s="24"/>
      <c r="F12" s="24"/>
      <c r="G12" s="25"/>
      <c r="H12" s="30"/>
      <c r="I12" s="26"/>
    </row>
    <row r="13" spans="1:10" ht="30" x14ac:dyDescent="0.25">
      <c r="A13" s="22" t="s">
        <v>37</v>
      </c>
      <c r="B13" s="22" t="s">
        <v>46</v>
      </c>
      <c r="C13" s="23" t="s">
        <v>45</v>
      </c>
      <c r="D13" s="22"/>
      <c r="E13" s="24"/>
      <c r="F13" s="24"/>
      <c r="G13" s="25"/>
      <c r="H13" s="30"/>
      <c r="I13" s="26"/>
    </row>
    <row r="14" spans="1:10" x14ac:dyDescent="0.25">
      <c r="A14" s="22"/>
      <c r="B14" s="22"/>
      <c r="C14" s="22" t="s">
        <v>44</v>
      </c>
      <c r="D14" s="27" t="s">
        <v>30</v>
      </c>
      <c r="E14" s="24">
        <v>1</v>
      </c>
      <c r="F14" s="24">
        <v>570784.19000000006</v>
      </c>
      <c r="G14" s="28">
        <f t="shared" ref="G14" si="0">ROUND(E14*F14,2)</f>
        <v>570784.18999999994</v>
      </c>
      <c r="H14" s="30">
        <f>'Oferta Económica'!H19</f>
        <v>0</v>
      </c>
      <c r="I14" s="26">
        <f>'Oferta Económica'!I19</f>
        <v>0</v>
      </c>
    </row>
  </sheetData>
  <sheetProtection algorithmName="SHA-512" hashValue="R9NhiX5yjogCKgZe1vAiYkza8K4KgfztBF1bc5a93T0u6GHLYRTKh30oe5puMVO1U5po+88pmRnhvgRDy49NYw==" saltValue="kp6cZw5NdV6pk0AsqeMDfA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PolicyDirtyBag xmlns="microsoft.office.server.policy.changes">
  <Microsoft.Office.RecordsManagement.PolicyFeatures.PolicyLabel op="Delete"/>
</PolicyDirtyBag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0BF027305BBB443B3C08E3FE08CFD86" ma:contentTypeVersion="296" ma:contentTypeDescription="Crear nuevo documento." ma:contentTypeScope="" ma:versionID="83621fa0ee673ab3465a2e132969d8e8">
  <xsd:schema xmlns:xsd="http://www.w3.org/2001/XMLSchema" xmlns:xs="http://www.w3.org/2001/XMLSchema" xmlns:p="http://schemas.microsoft.com/office/2006/metadata/properties" xmlns:ns2="c267183c-d7e5-44d0-9a28-6883cf5fe4d7" xmlns:ns3="c4a6cc1e-42bf-475f-8c44-5294e8a84573" xmlns:ns4="bacb354c-e7f2-49fa-a48e-f1857a165e78" targetNamespace="http://schemas.microsoft.com/office/2006/metadata/properties" ma:root="true" ma:fieldsID="c3a95bc4850e08a92159171ccc472ed6" ns2:_="" ns3:_="" ns4:_="">
    <xsd:import namespace="c267183c-d7e5-44d0-9a28-6883cf5fe4d7"/>
    <xsd:import namespace="c4a6cc1e-42bf-475f-8c44-5294e8a84573"/>
    <xsd:import namespace="bacb354c-e7f2-49fa-a48e-f1857a165e7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2:TaxKeywordTaxHTField" minOccurs="0"/>
                <xsd:element ref="ns2:TaxCatchAll" minOccurs="0"/>
                <xsd:element ref="ns4:Tipo_x0020_de_x0020_documento" minOccurs="0"/>
                <xsd:element ref="ns4:Proyecto" minOccurs="0"/>
                <xsd:element ref="ns4:DLCPolicyLabelValue" minOccurs="0"/>
                <xsd:element ref="ns4:DLCPolicyLabelClientValue" minOccurs="0"/>
                <xsd:element ref="ns4:DLCPolicyLabelLock" minOccurs="0"/>
                <xsd:element ref="ns2:SharedWithDetails" minOccurs="0"/>
                <xsd:element ref="ns4:Fecha_x0020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67183c-d7e5-44d0-9a28-6883cf5fe4d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KeywordTaxHTField" ma:index="13" nillable="true" ma:taxonomy="true" ma:internalName="TaxKeywordTaxHTField" ma:taxonomyFieldName="TaxKeyword" ma:displayName="Palabras clave de empresa" ma:fieldId="{23f27201-bee3-471e-b2e7-b64fd8b7ca38}" ma:taxonomyMulti="true" ma:sspId="74e15948-aea7-47af-9958-6bb435c1c2c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4" nillable="true" ma:displayName="Taxonomy Catch All Column" ma:description="" ma:hidden="true" ma:list="{1dd67949-1cb6-4fbd-9a22-c1616bd73ce5}" ma:internalName="TaxCatchAll" ma:showField="CatchAllData" ma:web="c267183c-d7e5-44d0-9a28-6883cf5fe4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a6cc1e-42bf-475f-8c44-5294e8a8457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cb354c-e7f2-49fa-a48e-f1857a165e78" elementFormDefault="qualified">
    <xsd:import namespace="http://schemas.microsoft.com/office/2006/documentManagement/types"/>
    <xsd:import namespace="http://schemas.microsoft.com/office/infopath/2007/PartnerControls"/>
    <xsd:element name="Tipo_x0020_de_x0020_documento" ma:index="15" nillable="true" ma:displayName="Tipo de documento" ma:format="Dropdown" ma:internalName="Tipo_x0020_de_x0020_documento">
      <xsd:simpleType>
        <xsd:restriction base="dms:Choice">
          <xsd:enumeration value="Gestión de Proyecto"/>
          <xsd:enumeration value="Documentos técnicos"/>
          <xsd:enumeration value="Documentos de usuario"/>
          <xsd:enumeration value="Plantillas"/>
          <xsd:enumeration value="Licitación"/>
        </xsd:restriction>
      </xsd:simpleType>
    </xsd:element>
    <xsd:element name="Proyecto" ma:index="16" nillable="true" ma:displayName="Proyecto" ma:internalName="Proyecto">
      <xsd:simpleType>
        <xsd:restriction base="dms:Text">
          <xsd:maxLength value="255"/>
        </xsd:restriction>
      </xsd:simpleType>
    </xsd:element>
    <xsd:element name="DLCPolicyLabelValue" ma:index="18" nillable="true" ma:displayName="Etiqueta" ma:description="Almacena el valor actual de la etiqueta." ma:internalName="DLCPolicyLabelValue" ma:readOnly="true">
      <xsd:simpleType>
        <xsd:restriction base="dms:Note">
          <xsd:maxLength value="255"/>
        </xsd:restriction>
      </xsd:simpleType>
    </xsd:element>
    <xsd:element name="DLCPolicyLabelClientValue" ma:index="19" nillable="true" ma:displayName="Valor de etiqueta de cliente" ma:description="Almacena el último valor de etiqueta calculado en el cliente." ma:hidden="true" ma:internalName="DLCPolicyLabelClientValue" ma:readOnly="false">
      <xsd:simpleType>
        <xsd:restriction base="dms:Note"/>
      </xsd:simpleType>
    </xsd:element>
    <xsd:element name="DLCPolicyLabelLock" ma:index="20" nillable="true" ma:displayName="Etiqueta bloqueada" ma:description="Indica si la etiqueta debería actualizarse cuando se modifican las propiedades del elemento." ma:hidden="true" ma:internalName="DLCPolicyLabelLock" ma:readOnly="false">
      <xsd:simpleType>
        <xsd:restriction base="dms:Text"/>
      </xsd:simpleType>
    </xsd:element>
    <xsd:element name="Fecha_x0020_" ma:index="22" nillable="true" ma:displayName="Fecha " ma:format="DateOnly" ma:internalName="Fecha_x0020_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267183c-d7e5-44d0-9a28-6883cf5fe4d7">ZEZVXQHEZRP4-558276571-83862</_dlc_DocId>
    <_dlc_DocIdUrl xmlns="c267183c-d7e5-44d0-9a28-6883cf5fe4d7">
      <Url>https://espacios.metromadrid.es/sda/Proyectos/_layouts/15/DocIdRedir.aspx?ID=ZEZVXQHEZRP4-558276571-83862</Url>
      <Description>ZEZVXQHEZRP4-558276571-83862</Description>
    </_dlc_DocIdUrl>
    <Tipo_x0020_de_x0020_documento xmlns="bacb354c-e7f2-49fa-a48e-f1857a165e78" xsi:nil="true"/>
    <TaxCatchAll xmlns="c267183c-d7e5-44d0-9a28-6883cf5fe4d7"/>
    <TaxKeywordTaxHTField xmlns="c267183c-d7e5-44d0-9a28-6883cf5fe4d7">
      <Terms xmlns="http://schemas.microsoft.com/office/infopath/2007/PartnerControls"/>
    </TaxKeywordTaxHTField>
    <Proyecto xmlns="bacb354c-e7f2-49fa-a48e-f1857a165e78" xsi:nil="true"/>
    <DLCPolicyLabelLock xmlns="bacb354c-e7f2-49fa-a48e-f1857a165e78" xsi:nil="true"/>
    <DLCPolicyLabelClientValue xmlns="bacb354c-e7f2-49fa-a48e-f1857a165e78" xsi:nil="true"/>
    <Fecha_x0020_ xmlns="bacb354c-e7f2-49fa-a48e-f1857a165e78" xsi:nil="true"/>
  </documentManagement>
</p:properties>
</file>

<file path=customXml/itemProps1.xml><?xml version="1.0" encoding="utf-8"?>
<ds:datastoreItem xmlns:ds="http://schemas.openxmlformats.org/officeDocument/2006/customXml" ds:itemID="{BD03F7FA-D351-49E6-AC5F-27E2C752DA4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306CB48-AF9F-45B0-AF38-0EED00173890}">
  <ds:schemaRefs>
    <ds:schemaRef ds:uri="microsoft.office.server.policy.changes"/>
  </ds:schemaRefs>
</ds:datastoreItem>
</file>

<file path=customXml/itemProps3.xml><?xml version="1.0" encoding="utf-8"?>
<ds:datastoreItem xmlns:ds="http://schemas.openxmlformats.org/officeDocument/2006/customXml" ds:itemID="{B2D636CD-13AB-4273-9487-61BEBD729194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C2D98FD-4EFE-4BE8-B89C-B0933A04D9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67183c-d7e5-44d0-9a28-6883cf5fe4d7"/>
    <ds:schemaRef ds:uri="c4a6cc1e-42bf-475f-8c44-5294e8a84573"/>
    <ds:schemaRef ds:uri="bacb354c-e7f2-49fa-a48e-f1857a165e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D840E5A2-AE7D-46C5-A0A1-DA1FEECAC3A8}">
  <ds:schemaRefs>
    <ds:schemaRef ds:uri="http://schemas.microsoft.com/office/2006/metadata/properties"/>
    <ds:schemaRef ds:uri="http://schemas.microsoft.com/office/infopath/2007/PartnerControls"/>
    <ds:schemaRef ds:uri="c267183c-d7e5-44d0-9a28-6883cf5fe4d7"/>
    <ds:schemaRef ds:uri="bacb354c-e7f2-49fa-a48e-f1857a165e7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Oferta Económica</vt:lpstr>
      <vt:lpstr>CERTO_I</vt:lpstr>
      <vt:lpstr>CERTO_G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2025-01-08T13:30:24Z</dcterms:created>
  <dcterms:modified xsi:type="dcterms:W3CDTF">2025-07-28T07:32:07Z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ContentTypeId">
    <vt:lpwstr>0x01010040BF027305BBB443B3C08E3FE08CFD86</vt:lpwstr>
  </property>
  <property fmtid="{D5CDD505-2E9C-101B-9397-08002B2CF9AE}" pid="4" name="_dlc_DocIdItemGuid">
    <vt:lpwstr>dd8e3b22-751e-4899-9966-9d6ec6825404</vt:lpwstr>
  </property>
</Properties>
</file>