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449\Desktop\6000012113\"/>
    </mc:Choice>
  </mc:AlternateContent>
  <xr:revisionPtr revIDLastSave="0" documentId="13_ncr:1_{6D9A8CEC-BC5A-4BB2-BF12-C6797AC7220B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I46" i="1"/>
  <c r="I45" i="1"/>
  <c r="G4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15" i="1"/>
  <c r="I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14" i="1"/>
  <c r="F7" i="1"/>
  <c r="D3" i="1" l="1"/>
  <c r="D4" i="1" s="1"/>
  <c r="H3" i="1"/>
  <c r="H5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<sst xmlns="http://schemas.openxmlformats.org/spreadsheetml/2006/main" count="105" uniqueCount="70">
  <si>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</si>
  <si>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</si>
  <si>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</si>
  <si>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</si>
  <si>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</si>
  <si>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</si>
  <si>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</si>
  <si>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</si>
  <si>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</si>
  <si>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</si>
  <si>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</si>
  <si>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</si>
  <si>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</si>
  <si>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</si>
  <si>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</si>
  <si>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</si>
  <si>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</si>
  <si>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</si>
  <si>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</si>
  <si>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</si>
  <si>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</si>
  <si>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</si>
  <si>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</si>
  <si>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</si>
  <si>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</si>
  <si>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</si>
  <si>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</si>
  <si>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</si>
  <si>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</si>
  <si>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</si>
  <si>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</si>
  <si>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</si>
  <si>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</si>
  <si>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</si>
  <si>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PRENDAS</t>
  </si>
  <si>
    <t>1.2</t>
  </si>
  <si>
    <t xml:space="preserve">HORAS TRABAJO </t>
  </si>
  <si>
    <t>HORA TRABAJO EN HORARIO MAÑANA/TARDE (8:00 - 17:00 H)</t>
  </si>
  <si>
    <t>HORA TRABAJO EN HORARIO TARDE/NOCHE (17:00 - 02:00 H)</t>
  </si>
  <si>
    <t>CONTRATO VESTUARIO OFICIO</t>
  </si>
  <si>
    <t>CAZADORA MULTIBOLSILLO</t>
  </si>
  <si>
    <t>CAMISETA TÉCNICA ML</t>
  </si>
  <si>
    <t>CAMISETA TÉCNICA ML ALÉRGICOS</t>
  </si>
  <si>
    <t>CAMISETA TÉCNICA MC</t>
  </si>
  <si>
    <t>CAMISETA TÉCNICA MC ALÉRGICOS</t>
  </si>
  <si>
    <t>PANTALÓN INVIERNO CLO ≥ 1,3</t>
  </si>
  <si>
    <t>PANTALÓN INVIERNO CLO ≥ 1,3 CON REFUERZO RODILLAS</t>
  </si>
  <si>
    <t>PANTALÓN INVIERNO</t>
  </si>
  <si>
    <t>PANTALÓN INVIERNO CON REFUERZO RODILLAS</t>
  </si>
  <si>
    <t>PANTALÓN VERANO</t>
  </si>
  <si>
    <t>PANTALÓN VERANO CON REFUERZO RODILLAS</t>
  </si>
  <si>
    <t>CINTURÓN OFICIO</t>
  </si>
  <si>
    <t>TOALLA</t>
  </si>
  <si>
    <t>ZAPATO SEGURIDAD</t>
  </si>
  <si>
    <t>ZAPATO SEGURIDAD ESPECIAL</t>
  </si>
  <si>
    <t>BOTA SEGURIDAD</t>
  </si>
  <si>
    <t>BOTA SEGURIDAD ESPECIAL</t>
  </si>
  <si>
    <t>CHALECO ACOLCHADO</t>
  </si>
  <si>
    <t>PARKA OFICIO</t>
  </si>
  <si>
    <t>PROTECTOR DE CUELLO</t>
  </si>
  <si>
    <t>BATA SANITARIA CABALLERO</t>
  </si>
  <si>
    <t>BATA SANITARIA SEÑORA</t>
  </si>
  <si>
    <t>CASACA SANITARIA</t>
  </si>
  <si>
    <t>PANTALÓN SANITARIO</t>
  </si>
  <si>
    <t>ZUECO CERRADO</t>
  </si>
  <si>
    <t>ZUECO ABIERTO</t>
  </si>
  <si>
    <t>BATA ANTIESTÁTICA</t>
  </si>
  <si>
    <t>CALZADO SEGURIDAD GORE-TEX</t>
  </si>
  <si>
    <t>CALZADO SEGURIDAD SOLDADURA</t>
  </si>
  <si>
    <t>CALZADO SEGURIDAD DEPORTIVO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</si>
</sst>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4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10" fontId="3" fillId="0" borderId="4" xfId="0" quotePrefix="1" applyNumberFormat="1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6"/>
  <sheetViews>
    <sheetView tabSelected="1" zoomScale="80" zoomScaleNormal="80" workbookViewId="0">
      <selection activeCell="K15" sqref="K1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59.140625" bestFit="1" customWidth="1"/>
    <col min="4" max="4" width="18.7109375" customWidth="1"/>
    <col min="5" max="5" width="29.5703125" style="4" bestFit="1" customWidth="1"/>
    <col min="6" max="6" width="18" style="4" bestFit="1" customWidth="1"/>
    <col min="7" max="7" width="24.28515625" style="5" bestFit="1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3" t="s">
        <v>0</v>
      </c>
      <c r="H1" s="3" t="s">
        <v>1</v>
      </c>
    </row>
    <row r="2" spans="1:10" ht="15.75" thickBot="1" x14ac:dyDescent="0.3">
      <c r="A2" s="6" t="s">
        <v>2</v>
      </c>
      <c r="B2" s="7"/>
    </row>
    <row r="3" spans="1:10" ht="15" customHeight="1" thickBot="1" x14ac:dyDescent="0.3">
      <c r="A3" s="30" t="s">
        <v>3</v>
      </c>
      <c r="B3" s="31"/>
      <c r="C3" s="32"/>
      <c r="D3" s="8">
        <f>SUM(G:G)</f>
        <v>7501250.7499999981</v>
      </c>
      <c r="E3" s="30" t="s">
        <v>4</v>
      </c>
      <c r="F3" s="31"/>
      <c r="G3" s="32"/>
      <c r="H3" s="8">
        <f>SUM(I:I)</f>
        <v>0</v>
      </c>
    </row>
    <row r="4" spans="1:10" ht="15" customHeight="1" thickBot="1" x14ac:dyDescent="0.3">
      <c r="A4" s="9" t="s">
        <v>5</v>
      </c>
      <c r="B4" s="10">
        <v>0</v>
      </c>
      <c r="C4" s="11" t="s">
        <v>6</v>
      </c>
      <c r="D4" s="12">
        <f>ROUND($D$3*B4,2)</f>
        <v>0</v>
      </c>
      <c r="E4" s="13" t="s">
        <v>7</v>
      </c>
      <c r="F4" s="39"/>
      <c r="G4" s="11" t="s">
        <v>6</v>
      </c>
      <c r="H4" s="12">
        <f>ROUND($H$3*F4,2)</f>
        <v>0</v>
      </c>
    </row>
    <row r="5" spans="1:10" ht="15.75" thickBot="1" x14ac:dyDescent="0.3">
      <c r="A5" s="9" t="s">
        <v>8</v>
      </c>
      <c r="B5" s="10">
        <v>0</v>
      </c>
      <c r="C5" s="11" t="s">
        <v>9</v>
      </c>
      <c r="D5" s="12">
        <f>ROUND($D$3*B5,2)</f>
        <v>0</v>
      </c>
      <c r="E5" s="13" t="s">
        <v>10</v>
      </c>
      <c r="F5" s="39"/>
      <c r="G5" s="11" t="s">
        <v>9</v>
      </c>
      <c r="H5" s="12">
        <f>ROUND($H$3*F5,2)</f>
        <v>0</v>
      </c>
    </row>
    <row r="6" spans="1:10" ht="15.75" thickBot="1" x14ac:dyDescent="0.3">
      <c r="A6" s="33" t="s">
        <v>11</v>
      </c>
      <c r="B6" s="34"/>
      <c r="C6" s="35"/>
      <c r="D6" s="12">
        <f>SUM(D3,D4,D5)</f>
        <v>7501250.7499999981</v>
      </c>
      <c r="E6" s="33" t="s">
        <v>12</v>
      </c>
      <c r="F6" s="34"/>
      <c r="G6" s="35"/>
      <c r="H6" s="12">
        <f>SUM(H3,H4,H5)</f>
        <v>0</v>
      </c>
    </row>
    <row r="7" spans="1:10" ht="15.75" thickBot="1" x14ac:dyDescent="0.3">
      <c r="A7" s="14" t="s">
        <v>13</v>
      </c>
      <c r="B7" s="15">
        <v>0.21</v>
      </c>
      <c r="C7" s="11" t="s">
        <v>14</v>
      </c>
      <c r="D7" s="12">
        <f>ROUND($D$6*B7,2)</f>
        <v>1575262.66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10" ht="15.75" thickBot="1" x14ac:dyDescent="0.3">
      <c r="A8" s="36" t="s">
        <v>15</v>
      </c>
      <c r="B8" s="37"/>
      <c r="C8" s="38"/>
      <c r="D8" s="18">
        <f>SUM(D6:D7)</f>
        <v>9076513.4099999983</v>
      </c>
      <c r="E8" s="36" t="s">
        <v>16</v>
      </c>
      <c r="F8" s="37"/>
      <c r="G8" s="38"/>
      <c r="H8" s="18">
        <f>SUM(H6:H7)</f>
        <v>0</v>
      </c>
    </row>
    <row r="9" spans="1:10" ht="15.75" thickBot="1" x14ac:dyDescent="0.3"/>
    <row r="10" spans="1:10" ht="15.75" thickBot="1" x14ac:dyDescent="0.3">
      <c r="A10" s="19"/>
      <c r="F10" s="28" t="s">
        <v>17</v>
      </c>
      <c r="G10" s="29"/>
      <c r="H10" s="28" t="s">
        <v>18</v>
      </c>
      <c r="I10" s="29"/>
    </row>
    <row r="11" spans="1:10" x14ac:dyDescent="0.25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0" x14ac:dyDescent="0.25">
      <c r="A12" s="22" t="s">
        <v>28</v>
      </c>
      <c r="B12" s="22"/>
      <c r="C12" s="23" t="s">
        <v>39</v>
      </c>
      <c r="D12" s="22"/>
      <c r="E12" s="24"/>
      <c r="F12" s="24"/>
      <c r="G12" s="4"/>
      <c r="H12" s="24"/>
      <c r="I12" s="24"/>
    </row>
    <row r="13" spans="1:10" x14ac:dyDescent="0.25">
      <c r="A13" s="22" t="s">
        <v>29</v>
      </c>
      <c r="B13" s="22"/>
      <c r="C13" s="23" t="s">
        <v>34</v>
      </c>
      <c r="D13" s="22"/>
      <c r="E13" s="24"/>
      <c r="F13" s="24"/>
      <c r="G13" s="4"/>
      <c r="H13" s="24"/>
      <c r="I13" s="24"/>
    </row>
    <row r="14" spans="1:10" x14ac:dyDescent="0.25">
      <c r="A14" s="22"/>
      <c r="B14" s="22"/>
      <c r="C14" s="19" t="s">
        <v>40</v>
      </c>
      <c r="D14" s="27" t="s">
        <v>33</v>
      </c>
      <c r="E14" s="24">
        <v>15039</v>
      </c>
      <c r="F14" s="24">
        <v>55.05</v>
      </c>
      <c r="G14" s="25">
        <f t="shared" ref="G14:G43" si="0">ROUND(E14*F14,2)</f>
        <v>827896.95</v>
      </c>
      <c r="H14" s="2"/>
      <c r="I14" s="26">
        <f>IF(OR(H14&gt;F14, ROUND(H14,2)&lt;&gt;H14),"EL PRECIO UNITARIO OFERTADO NO PUEDE SER SUPERIOR AL PRECIO UNITARIO DE LICITACIÓN NI TENER MÁS DE DOS POSICIONES DECIMALES",E14*H14)</f>
        <v>0</v>
      </c>
    </row>
    <row r="15" spans="1:10" x14ac:dyDescent="0.25">
      <c r="C15" s="19" t="s">
        <v>41</v>
      </c>
      <c r="D15" s="27" t="s">
        <v>33</v>
      </c>
      <c r="E15" s="24">
        <v>19005</v>
      </c>
      <c r="F15" s="4">
        <v>47.89</v>
      </c>
      <c r="G15" s="25">
        <f t="shared" si="0"/>
        <v>910149.45</v>
      </c>
      <c r="H15" s="2"/>
      <c r="I15" s="26">
        <f>IF(OR(H15&gt;F15, ROUND(H15,2)&lt;&gt;H15),"EL PRECIO UNITARIO OFERTADO NO PUEDE SER SUPERIOR AL PRECIO UNITARIO DE LICITACIÓN NI TENER MÁS DE DOS POSICIONES DECIMALES",E15*H15)</f>
        <v>0</v>
      </c>
      <c r="J15" s="4"/>
    </row>
    <row r="16" spans="1:10" x14ac:dyDescent="0.25">
      <c r="C16" s="19" t="s">
        <v>42</v>
      </c>
      <c r="D16" s="27" t="s">
        <v>33</v>
      </c>
      <c r="E16" s="24">
        <v>284</v>
      </c>
      <c r="F16" s="4">
        <v>44.63</v>
      </c>
      <c r="G16" s="25">
        <f t="shared" si="0"/>
        <v>12674.92</v>
      </c>
      <c r="H16" s="2"/>
      <c r="I16" s="26">
        <f t="shared" ref="I16:I43" si="1">IF(OR(H16&gt;F16, ROUND(H16,2)&lt;&gt;H16),"EL PRECIO UNITARIO OFERTADO NO PUEDE SER SUPERIOR AL PRECIO UNITARIO DE LICITACIÓN NI TENER MÁS DE DOS POSICIONES DECIMALES",E16*H16)</f>
        <v>0</v>
      </c>
      <c r="J16" s="4"/>
    </row>
    <row r="17" spans="3:10" x14ac:dyDescent="0.25">
      <c r="C17" t="s">
        <v>43</v>
      </c>
      <c r="D17" s="27" t="s">
        <v>33</v>
      </c>
      <c r="E17" s="4">
        <v>21029</v>
      </c>
      <c r="F17" s="4">
        <v>39.36</v>
      </c>
      <c r="G17" s="25">
        <f t="shared" si="0"/>
        <v>827701.44</v>
      </c>
      <c r="H17" s="2"/>
      <c r="I17" s="26">
        <f t="shared" si="1"/>
        <v>0</v>
      </c>
      <c r="J17" s="4"/>
    </row>
    <row r="18" spans="3:10" x14ac:dyDescent="0.25">
      <c r="C18" t="s">
        <v>44</v>
      </c>
      <c r="D18" s="27" t="s">
        <v>33</v>
      </c>
      <c r="E18" s="4">
        <v>284</v>
      </c>
      <c r="F18" s="4">
        <v>39.409999999999997</v>
      </c>
      <c r="G18" s="25">
        <f t="shared" si="0"/>
        <v>11192.44</v>
      </c>
      <c r="H18" s="2"/>
      <c r="I18" s="26">
        <f t="shared" si="1"/>
        <v>0</v>
      </c>
      <c r="J18" s="4"/>
    </row>
    <row r="19" spans="3:10" x14ac:dyDescent="0.25">
      <c r="C19" t="s">
        <v>45</v>
      </c>
      <c r="D19" s="27" t="s">
        <v>33</v>
      </c>
      <c r="E19" s="4">
        <v>284</v>
      </c>
      <c r="F19" s="4">
        <v>47.18</v>
      </c>
      <c r="G19" s="25">
        <f t="shared" si="0"/>
        <v>13399.12</v>
      </c>
      <c r="H19" s="2"/>
      <c r="I19" s="26">
        <f t="shared" si="1"/>
        <v>0</v>
      </c>
      <c r="J19" s="4"/>
    </row>
    <row r="20" spans="3:10" x14ac:dyDescent="0.25">
      <c r="C20" t="s">
        <v>46</v>
      </c>
      <c r="D20" s="27" t="s">
        <v>33</v>
      </c>
      <c r="E20" s="4">
        <v>3826</v>
      </c>
      <c r="F20" s="4">
        <v>55.05</v>
      </c>
      <c r="G20" s="25">
        <f t="shared" si="0"/>
        <v>210621.3</v>
      </c>
      <c r="H20" s="2"/>
      <c r="I20" s="26">
        <f t="shared" si="1"/>
        <v>0</v>
      </c>
      <c r="J20" s="4"/>
    </row>
    <row r="21" spans="3:10" x14ac:dyDescent="0.25">
      <c r="C21" t="s">
        <v>47</v>
      </c>
      <c r="D21" s="27" t="s">
        <v>33</v>
      </c>
      <c r="E21" s="4">
        <v>568</v>
      </c>
      <c r="F21" s="4">
        <v>59.19</v>
      </c>
      <c r="G21" s="25">
        <f t="shared" si="0"/>
        <v>33619.919999999998</v>
      </c>
      <c r="H21" s="2"/>
      <c r="I21" s="26">
        <f t="shared" si="1"/>
        <v>0</v>
      </c>
      <c r="J21" s="4"/>
    </row>
    <row r="22" spans="3:10" x14ac:dyDescent="0.25">
      <c r="C22" t="s">
        <v>48</v>
      </c>
      <c r="D22" s="27" t="s">
        <v>33</v>
      </c>
      <c r="E22" s="4">
        <v>19005</v>
      </c>
      <c r="F22" s="4">
        <v>66.099999999999994</v>
      </c>
      <c r="G22" s="25">
        <f t="shared" si="0"/>
        <v>1256230.5</v>
      </c>
      <c r="H22" s="2"/>
      <c r="I22" s="26">
        <f t="shared" si="1"/>
        <v>0</v>
      </c>
      <c r="J22" s="4"/>
    </row>
    <row r="23" spans="3:10" x14ac:dyDescent="0.25">
      <c r="C23" t="s">
        <v>49</v>
      </c>
      <c r="D23" s="27" t="s">
        <v>33</v>
      </c>
      <c r="E23" s="4">
        <v>568</v>
      </c>
      <c r="F23" s="4">
        <v>47.18</v>
      </c>
      <c r="G23" s="25">
        <f t="shared" si="0"/>
        <v>26798.240000000002</v>
      </c>
      <c r="H23" s="2"/>
      <c r="I23" s="26">
        <f t="shared" si="1"/>
        <v>0</v>
      </c>
      <c r="J23" s="4"/>
    </row>
    <row r="24" spans="3:10" x14ac:dyDescent="0.25">
      <c r="C24" t="s">
        <v>50</v>
      </c>
      <c r="D24" s="27" t="s">
        <v>33</v>
      </c>
      <c r="E24" s="4">
        <v>19005</v>
      </c>
      <c r="F24" s="4">
        <v>55.05</v>
      </c>
      <c r="G24" s="25">
        <f t="shared" si="0"/>
        <v>1046225.25</v>
      </c>
      <c r="H24" s="2"/>
      <c r="I24" s="26">
        <f t="shared" si="1"/>
        <v>0</v>
      </c>
      <c r="J24" s="4"/>
    </row>
    <row r="25" spans="3:10" x14ac:dyDescent="0.25">
      <c r="C25" t="s">
        <v>51</v>
      </c>
      <c r="D25" s="27" t="s">
        <v>33</v>
      </c>
      <c r="E25" s="4">
        <v>5262</v>
      </c>
      <c r="F25" s="4">
        <v>14.71</v>
      </c>
      <c r="G25" s="25">
        <f t="shared" si="0"/>
        <v>77404.02</v>
      </c>
      <c r="H25" s="2"/>
      <c r="I25" s="26">
        <f t="shared" si="1"/>
        <v>0</v>
      </c>
      <c r="J25" s="4"/>
    </row>
    <row r="26" spans="3:10" x14ac:dyDescent="0.25">
      <c r="C26" t="s">
        <v>52</v>
      </c>
      <c r="D26" s="27" t="s">
        <v>33</v>
      </c>
      <c r="E26" s="4">
        <v>15889</v>
      </c>
      <c r="F26" s="4">
        <v>9.32</v>
      </c>
      <c r="G26" s="25">
        <f t="shared" si="0"/>
        <v>148085.48000000001</v>
      </c>
      <c r="H26" s="2"/>
      <c r="I26" s="26">
        <f t="shared" si="1"/>
        <v>0</v>
      </c>
      <c r="J26" s="4"/>
    </row>
    <row r="27" spans="3:10" x14ac:dyDescent="0.25">
      <c r="C27" t="s">
        <v>53</v>
      </c>
      <c r="D27" s="27" t="s">
        <v>33</v>
      </c>
      <c r="E27" s="4">
        <v>8244</v>
      </c>
      <c r="F27" s="4">
        <v>65.540000000000006</v>
      </c>
      <c r="G27" s="25">
        <f t="shared" si="0"/>
        <v>540311.76</v>
      </c>
      <c r="H27" s="2"/>
      <c r="I27" s="26">
        <f t="shared" si="1"/>
        <v>0</v>
      </c>
      <c r="J27" s="4"/>
    </row>
    <row r="28" spans="3:10" x14ac:dyDescent="0.25">
      <c r="C28" t="s">
        <v>54</v>
      </c>
      <c r="D28" s="27" t="s">
        <v>33</v>
      </c>
      <c r="E28" s="4">
        <v>342</v>
      </c>
      <c r="F28" s="4">
        <v>48.52</v>
      </c>
      <c r="G28" s="25">
        <f t="shared" si="0"/>
        <v>16593.84</v>
      </c>
      <c r="H28" s="2"/>
      <c r="I28" s="26">
        <f t="shared" si="1"/>
        <v>0</v>
      </c>
      <c r="J28" s="4"/>
    </row>
    <row r="29" spans="3:10" x14ac:dyDescent="0.25">
      <c r="C29" t="s">
        <v>55</v>
      </c>
      <c r="D29" s="27" t="s">
        <v>33</v>
      </c>
      <c r="E29" s="4">
        <v>4490</v>
      </c>
      <c r="F29" s="4">
        <v>65.540000000000006</v>
      </c>
      <c r="G29" s="25">
        <f t="shared" si="0"/>
        <v>294274.59999999998</v>
      </c>
      <c r="H29" s="2"/>
      <c r="I29" s="26">
        <f t="shared" si="1"/>
        <v>0</v>
      </c>
      <c r="J29" s="4"/>
    </row>
    <row r="30" spans="3:10" x14ac:dyDescent="0.25">
      <c r="C30" t="s">
        <v>56</v>
      </c>
      <c r="D30" s="27" t="s">
        <v>33</v>
      </c>
      <c r="E30" s="4">
        <v>60</v>
      </c>
      <c r="F30" s="4">
        <v>53.04</v>
      </c>
      <c r="G30" s="25">
        <f t="shared" si="0"/>
        <v>3182.4</v>
      </c>
      <c r="H30" s="2"/>
      <c r="I30" s="26">
        <f t="shared" si="1"/>
        <v>0</v>
      </c>
      <c r="J30" s="4"/>
    </row>
    <row r="31" spans="3:10" x14ac:dyDescent="0.25">
      <c r="C31" t="s">
        <v>57</v>
      </c>
      <c r="D31" s="27" t="s">
        <v>33</v>
      </c>
      <c r="E31" s="4">
        <v>5149</v>
      </c>
      <c r="F31" s="4">
        <v>60.96</v>
      </c>
      <c r="G31" s="25">
        <f t="shared" si="0"/>
        <v>313883.03999999998</v>
      </c>
      <c r="H31" s="2"/>
      <c r="I31" s="26">
        <f t="shared" si="1"/>
        <v>0</v>
      </c>
      <c r="J31" s="4"/>
    </row>
    <row r="32" spans="3:10" x14ac:dyDescent="0.25">
      <c r="C32" t="s">
        <v>58</v>
      </c>
      <c r="D32" s="27" t="s">
        <v>33</v>
      </c>
      <c r="E32" s="4">
        <v>5857</v>
      </c>
      <c r="F32" s="4">
        <v>106.7</v>
      </c>
      <c r="G32" s="25">
        <f t="shared" si="0"/>
        <v>624941.9</v>
      </c>
      <c r="H32" s="2"/>
      <c r="I32" s="26">
        <f t="shared" si="1"/>
        <v>0</v>
      </c>
      <c r="J32" s="4"/>
    </row>
    <row r="33" spans="1:10" x14ac:dyDescent="0.25">
      <c r="C33" t="s">
        <v>59</v>
      </c>
      <c r="D33" s="27" t="s">
        <v>33</v>
      </c>
      <c r="E33" s="4">
        <v>5999</v>
      </c>
      <c r="F33" s="4">
        <v>20.399999999999999</v>
      </c>
      <c r="G33" s="25">
        <f t="shared" si="0"/>
        <v>122379.6</v>
      </c>
      <c r="H33" s="2"/>
      <c r="I33" s="26">
        <f t="shared" si="1"/>
        <v>0</v>
      </c>
      <c r="J33" s="4"/>
    </row>
    <row r="34" spans="1:10" x14ac:dyDescent="0.25">
      <c r="C34" t="s">
        <v>60</v>
      </c>
      <c r="D34" s="27" t="s">
        <v>33</v>
      </c>
      <c r="E34" s="4">
        <v>24</v>
      </c>
      <c r="F34" s="4">
        <v>13.62</v>
      </c>
      <c r="G34" s="25">
        <f t="shared" si="0"/>
        <v>326.88</v>
      </c>
      <c r="H34" s="2"/>
      <c r="I34" s="26">
        <f t="shared" si="1"/>
        <v>0</v>
      </c>
      <c r="J34" s="4"/>
    </row>
    <row r="35" spans="1:10" x14ac:dyDescent="0.25">
      <c r="C35" t="s">
        <v>61</v>
      </c>
      <c r="D35" s="27" t="s">
        <v>33</v>
      </c>
      <c r="E35" s="4">
        <v>96</v>
      </c>
      <c r="F35" s="4">
        <v>13.62</v>
      </c>
      <c r="G35" s="25">
        <f t="shared" si="0"/>
        <v>1307.52</v>
      </c>
      <c r="H35" s="2"/>
      <c r="I35" s="26">
        <f t="shared" si="1"/>
        <v>0</v>
      </c>
      <c r="J35" s="4"/>
    </row>
    <row r="36" spans="1:10" x14ac:dyDescent="0.25">
      <c r="C36" t="s">
        <v>62</v>
      </c>
      <c r="D36" s="27" t="s">
        <v>33</v>
      </c>
      <c r="E36" s="4">
        <v>116</v>
      </c>
      <c r="F36" s="4">
        <v>11.47</v>
      </c>
      <c r="G36" s="25">
        <f t="shared" si="0"/>
        <v>1330.52</v>
      </c>
      <c r="H36" s="2"/>
      <c r="I36" s="26">
        <f t="shared" si="1"/>
        <v>0</v>
      </c>
      <c r="J36" s="4"/>
    </row>
    <row r="37" spans="1:10" x14ac:dyDescent="0.25">
      <c r="C37" t="s">
        <v>63</v>
      </c>
      <c r="D37" s="27" t="s">
        <v>33</v>
      </c>
      <c r="E37" s="4">
        <v>116</v>
      </c>
      <c r="F37" s="4">
        <v>10.51</v>
      </c>
      <c r="G37" s="25">
        <f t="shared" si="0"/>
        <v>1219.1600000000001</v>
      </c>
      <c r="H37" s="2"/>
      <c r="I37" s="26">
        <f t="shared" si="1"/>
        <v>0</v>
      </c>
      <c r="J37" s="4"/>
    </row>
    <row r="38" spans="1:10" x14ac:dyDescent="0.25">
      <c r="C38" t="s">
        <v>64</v>
      </c>
      <c r="D38" s="27" t="s">
        <v>33</v>
      </c>
      <c r="E38" s="4">
        <v>60</v>
      </c>
      <c r="F38" s="4">
        <v>10.4</v>
      </c>
      <c r="G38" s="25">
        <f t="shared" si="0"/>
        <v>624</v>
      </c>
      <c r="H38" s="2"/>
      <c r="I38" s="26">
        <f t="shared" si="1"/>
        <v>0</v>
      </c>
      <c r="J38" s="4"/>
    </row>
    <row r="39" spans="1:10" x14ac:dyDescent="0.25">
      <c r="C39" t="s">
        <v>65</v>
      </c>
      <c r="D39" s="27" t="s">
        <v>33</v>
      </c>
      <c r="E39" s="4">
        <v>60</v>
      </c>
      <c r="F39" s="4">
        <v>10.31</v>
      </c>
      <c r="G39" s="25">
        <f t="shared" si="0"/>
        <v>618.6</v>
      </c>
      <c r="H39" s="2"/>
      <c r="I39" s="26">
        <f t="shared" si="1"/>
        <v>0</v>
      </c>
      <c r="J39" s="4"/>
    </row>
    <row r="40" spans="1:10" x14ac:dyDescent="0.25">
      <c r="C40" t="s">
        <v>66</v>
      </c>
      <c r="D40" s="27" t="s">
        <v>33</v>
      </c>
      <c r="E40" s="4">
        <v>240</v>
      </c>
      <c r="F40" s="4">
        <v>39.36</v>
      </c>
      <c r="G40" s="25">
        <f t="shared" si="0"/>
        <v>9446.4</v>
      </c>
      <c r="H40" s="2"/>
      <c r="I40" s="26">
        <f t="shared" si="1"/>
        <v>0</v>
      </c>
      <c r="J40" s="4"/>
    </row>
    <row r="41" spans="1:10" x14ac:dyDescent="0.25">
      <c r="C41" t="s">
        <v>67</v>
      </c>
      <c r="D41" s="27" t="s">
        <v>33</v>
      </c>
      <c r="E41" s="4">
        <v>150</v>
      </c>
      <c r="F41" s="4">
        <v>98.88</v>
      </c>
      <c r="G41" s="25">
        <f t="shared" si="0"/>
        <v>14832</v>
      </c>
      <c r="H41" s="2"/>
      <c r="I41" s="26">
        <f t="shared" si="1"/>
        <v>0</v>
      </c>
      <c r="J41" s="4"/>
    </row>
    <row r="42" spans="1:10" x14ac:dyDescent="0.25">
      <c r="C42" t="s">
        <v>68</v>
      </c>
      <c r="D42" s="27" t="s">
        <v>33</v>
      </c>
      <c r="E42" s="4">
        <v>150</v>
      </c>
      <c r="F42" s="4">
        <v>48</v>
      </c>
      <c r="G42" s="25">
        <f t="shared" si="0"/>
        <v>7200</v>
      </c>
      <c r="H42" s="2"/>
      <c r="I42" s="26">
        <f t="shared" si="1"/>
        <v>0</v>
      </c>
      <c r="J42" s="4"/>
    </row>
    <row r="43" spans="1:10" x14ac:dyDescent="0.25">
      <c r="C43" t="s">
        <v>69</v>
      </c>
      <c r="D43" s="27" t="s">
        <v>33</v>
      </c>
      <c r="E43" s="4">
        <v>150</v>
      </c>
      <c r="F43" s="4">
        <v>64.319999999999993</v>
      </c>
      <c r="G43" s="25">
        <f t="shared" si="0"/>
        <v>9648</v>
      </c>
      <c r="H43" s="2"/>
      <c r="I43" s="26">
        <f t="shared" si="1"/>
        <v>0</v>
      </c>
      <c r="J43" s="4"/>
    </row>
    <row r="44" spans="1:10" x14ac:dyDescent="0.25">
      <c r="A44" s="22" t="s">
        <v>35</v>
      </c>
      <c r="B44" s="22"/>
      <c r="C44" s="23" t="s">
        <v>36</v>
      </c>
      <c r="D44" s="22"/>
      <c r="E44" s="24"/>
      <c r="F44" s="24"/>
      <c r="G44" s="4"/>
      <c r="H44" s="24"/>
      <c r="I44" s="24"/>
      <c r="J44" s="4"/>
    </row>
    <row r="45" spans="1:10" x14ac:dyDescent="0.25">
      <c r="A45" s="22"/>
      <c r="B45" s="22"/>
      <c r="C45" s="22" t="s">
        <v>37</v>
      </c>
      <c r="D45" s="27" t="s">
        <v>33</v>
      </c>
      <c r="E45" s="24">
        <v>4087.5</v>
      </c>
      <c r="F45" s="24">
        <v>25</v>
      </c>
      <c r="G45" s="25">
        <f t="shared" ref="G45:G46" si="2">ROUND(E45*F45,2)</f>
        <v>102187.5</v>
      </c>
      <c r="H45" s="2"/>
      <c r="I45" s="26">
        <f>IF(OR(H45&gt;F45, ROUND(H45,2)&lt;&gt;H45),"EL PRECIO UNITARIO OFERTADO NO PUEDE SER SUPERIOR AL PRECIO UNITARIO DE LICITACIÓN NI TENER MÁS DE DOS POSICIONES DECIMALES",E45*H45)</f>
        <v>0</v>
      </c>
      <c r="J45" s="4"/>
    </row>
    <row r="46" spans="1:10" x14ac:dyDescent="0.25">
      <c r="C46" s="22" t="s">
        <v>38</v>
      </c>
      <c r="D46" s="27" t="s">
        <v>33</v>
      </c>
      <c r="E46" s="24">
        <v>1248</v>
      </c>
      <c r="F46" s="24">
        <v>28</v>
      </c>
      <c r="G46" s="25">
        <f t="shared" si="2"/>
        <v>34944</v>
      </c>
      <c r="H46" s="2"/>
      <c r="I46" s="26">
        <f>IF(OR(H46&gt;F46, ROUND(H46,2)&lt;&gt;H46),"EL PRECIO UNITARIO OFERTADO NO PUEDE SER SUPERIOR AL PRECIO UNITARIO DE LICITACIÓN NI TENER MÁS DE DOS POSICIONES DECIMALES",E46*H46)</f>
        <v>0</v>
      </c>
      <c r="J46" s="4"/>
    </row>
  </sheetData>
  <sheetProtection algorithmName="SHA-512" hashValue="6hewzGDntR8baB7CqK7QGW5o53/NYEjb8A2PPvJpMdfYy2W9nuBQfQqUGCmsoJwdsez37r2paKvg0ukV6ENPxw==" saltValue="w1A/22WGcruf/xa7HMLSL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0" sqref="B1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2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Buceta García, María</cp:lastModifiedBy>
  <cp:revision/>
  <dcterms:created xsi:type="dcterms:W3CDTF">2023-06-09T08:33:37Z</dcterms:created>
  <dcterms:modified xsi:type="dcterms:W3CDTF">2025-07-28T11:19:33Z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