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filterPrivacy="1" defaultThemeVersion="166925"/>
  <xr:revisionPtr revIDLastSave="0" documentId="13_ncr:1_{D0AF4881-ABAA-48D3-A7D3-4AAC4E8E8F09}" xr6:coauthVersionLast="47" xr6:coauthVersionMax="47" xr10:uidLastSave="{00000000-0000-0000-0000-000000000000}"/>
  <bookViews>
    <workbookView xWindow="-120" yWindow="-120" windowWidth="29040" windowHeight="15720" xr2:uid="{D4930DD4-1F2B-4643-B90A-F404121ACF26}"/>
  </bookViews>
  <sheets>
    <sheet name="CERTO" sheetId="4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28" i="4" l="1"/>
  <c r="I27" i="4"/>
  <c r="I25" i="4"/>
  <c r="I23" i="4"/>
  <c r="I19" i="4"/>
  <c r="I18" i="4"/>
  <c r="I17" i="4"/>
  <c r="I21" i="4"/>
  <c r="I24" i="4"/>
  <c r="I26" i="4"/>
  <c r="I29" i="4"/>
  <c r="I30" i="4"/>
  <c r="I31" i="4"/>
  <c r="I33" i="4"/>
  <c r="I34" i="4"/>
  <c r="I35" i="4"/>
  <c r="G18" i="4"/>
  <c r="G19" i="4"/>
  <c r="G21" i="4"/>
  <c r="G23" i="4"/>
  <c r="G24" i="4"/>
  <c r="G25" i="4"/>
  <c r="G26" i="4"/>
  <c r="G27" i="4"/>
  <c r="G28" i="4"/>
  <c r="G29" i="4"/>
  <c r="G30" i="4"/>
  <c r="G31" i="4"/>
  <c r="G33" i="4"/>
  <c r="G34" i="4"/>
  <c r="G35" i="4"/>
  <c r="I15" i="4"/>
  <c r="I16" i="4"/>
  <c r="I14" i="4"/>
  <c r="G15" i="4"/>
  <c r="G16" i="4"/>
  <c r="G17" i="4"/>
  <c r="G14" i="4"/>
  <c r="F7" i="4"/>
  <c r="D3" i="4" l="1"/>
  <c r="D5" i="4" s="1"/>
  <c r="H3" i="4"/>
  <c r="H5" i="4" s="1"/>
  <c r="D4" i="4" l="1"/>
  <c r="H4" i="4"/>
  <c r="H6" i="4" s="1"/>
  <c r="D6" i="4" l="1"/>
  <c r="D7" i="4" s="1"/>
  <c r="D8" i="4" s="1"/>
  <c r="H7" i="4"/>
  <c r="H8" i="4" s="1"/>
</calcChain>
</file>

<file path=xl/sharedStrings.xml><?xml version="1.0" encoding="utf-8"?>
<sst xmlns="http://schemas.openxmlformats.org/spreadsheetml/2006/main" count="104" uniqueCount="83">
  <si>
    <t>UC01</t>
  </si>
  <si>
    <t>UC02</t>
  </si>
  <si>
    <t>UC03</t>
  </si>
  <si>
    <t>UC04</t>
  </si>
  <si>
    <t xml:space="preserve"> IMP. LICITACIÓN</t>
  </si>
  <si>
    <t xml:space="preserve"> OFERTA ECONÓMICA</t>
  </si>
  <si>
    <t>Número de Lote</t>
  </si>
  <si>
    <t>Total Presupuesto (Ejecución Material, en contratos de obras):</t>
  </si>
  <si>
    <t>Total Presupuesto ofertado (Ejecución Material, en contratos de obras):</t>
  </si>
  <si>
    <t>% Beneficio Industrial</t>
  </si>
  <si>
    <t>Total Beneficio Industrial</t>
  </si>
  <si>
    <t>% Beneficio Industrial ofertado</t>
  </si>
  <si>
    <t xml:space="preserve">% Gastos Generales </t>
  </si>
  <si>
    <t>Total Gastos Generales</t>
  </si>
  <si>
    <t>% Gastos Generales ofertados</t>
  </si>
  <si>
    <t>Base Imponible (sin IVA)</t>
  </si>
  <si>
    <t>Importe ofertado (sin IVA)</t>
  </si>
  <si>
    <t>% IVA</t>
  </si>
  <si>
    <t>Importe IVA</t>
  </si>
  <si>
    <t>Presupuesto Base de Licitación con IVA</t>
  </si>
  <si>
    <t>Importe total ofertado con IVA</t>
  </si>
  <si>
    <t>Presupuesto de licitación</t>
  </si>
  <si>
    <t>Presupuesto ofertado</t>
  </si>
  <si>
    <t>Código Jerarquía</t>
  </si>
  <si>
    <t>Código libre</t>
  </si>
  <si>
    <t>Resumen</t>
  </si>
  <si>
    <t>Unidad Medida</t>
  </si>
  <si>
    <t>Cantidad Presupuesto</t>
  </si>
  <si>
    <t>Precio Un Licitación</t>
  </si>
  <si>
    <t>Importe Licitado</t>
  </si>
  <si>
    <t>Precio Un Ofertante</t>
  </si>
  <si>
    <t>Importe ofertado</t>
  </si>
  <si>
    <t>1</t>
  </si>
  <si>
    <t>1.1</t>
  </si>
  <si>
    <t>T</t>
  </si>
  <si>
    <t>C1</t>
  </si>
  <si>
    <t>Ud</t>
  </si>
  <si>
    <t>REPARACIONES SCE SIEMENS</t>
  </si>
  <si>
    <t>Reparación/Sustitución fuente de alimentación 6ES7307-1EA00-0AA0 / 6ES7307-1EA01-0AA0 por 6ES7307-1EA01-0AA0</t>
  </si>
  <si>
    <t>Sustitución procesador 6ES7315-2AG10-0AB0 por 6ES7315-2AH14-0AB0</t>
  </si>
  <si>
    <t>Sustitución tarjeta 6GK7342-5DA01-0XE0 / 6GK7342-5DA02-0XE0 por 6GK7342-5DA03-0XE0</t>
  </si>
  <si>
    <t>Sustitución tarjeta 6GK7343-1EX21-0XE0 por 6GK7343-1EX30-0XE0</t>
  </si>
  <si>
    <t>Sustitución tarjeta 6ES7340-1AH01-0AE0 por 6ES7340-1AH02-0AE0</t>
  </si>
  <si>
    <t>Sustitución tarjeta 6ES7323-1BL00-0AA0 por 6ES7323-1BL00-0AA0</t>
  </si>
  <si>
    <t>UC05</t>
  </si>
  <si>
    <t>UC06</t>
  </si>
  <si>
    <t>C2</t>
  </si>
  <si>
    <t>1.2</t>
  </si>
  <si>
    <t>REPARACIONES S7 300</t>
  </si>
  <si>
    <t>REPARACIONES ET 200S</t>
  </si>
  <si>
    <t>1.3</t>
  </si>
  <si>
    <t>C3</t>
  </si>
  <si>
    <t>REPARACIONES S7 1500</t>
  </si>
  <si>
    <t>Reparación procesador 6ES7151-8AB01-0AB0</t>
  </si>
  <si>
    <t>Reparación PM 1507 24 V/8 A 6EP1333-4BA00</t>
  </si>
  <si>
    <t>Reparación CPU 1515R-2 PN módulo central con memoria de trabajo de 500 kB para programas y 3 Mbytes para datos 6ES7515-2RM00-0AB0</t>
  </si>
  <si>
    <t>Reparación  ET 200SP HA Módulo de interfaz IM 155-6 PN HA 6DL1155-6AU00-0PM0</t>
  </si>
  <si>
    <t>Reparación módulo de entrada digital, DI 32X24VDC HA 6DL1131-6BL00-0PH1</t>
  </si>
  <si>
    <t>Reparación ENTRADA ANALOGICA HART, AI 16XI 2-WIRE HART HA 6DL1134-6TH00-0PH1</t>
  </si>
  <si>
    <t>Reparación Signal relay module changeover contact, RQ 4x120VDC-230VAC/5A CO HA  6DL1132-6HD50-0PK0</t>
  </si>
  <si>
    <t>Reparación bloque de bornes, Tipo H1, 32 push-in terminals 6DL1193-6TP00-0DH1</t>
  </si>
  <si>
    <t>Reparación bloque de bornes, Tipo H1, 32 push-in terminals 6DL1193-6TP00-0BH1</t>
  </si>
  <si>
    <t>Reparación bloque de bornes, Tipo K0, 16 push-in terminals 6DL1193-6TP00-0BK0</t>
  </si>
  <si>
    <t>UC07</t>
  </si>
  <si>
    <t>UC08</t>
  </si>
  <si>
    <t>UC09</t>
  </si>
  <si>
    <t>UC10</t>
  </si>
  <si>
    <t>UC11</t>
  </si>
  <si>
    <t>UC12</t>
  </si>
  <si>
    <t>UC13</t>
  </si>
  <si>
    <t>UC14</t>
  </si>
  <si>
    <t>UC15</t>
  </si>
  <si>
    <t>UC16</t>
  </si>
  <si>
    <t>UC17</t>
  </si>
  <si>
    <t>ASISTENCIA EN ESTACIÓN</t>
  </si>
  <si>
    <t>Reparación actualización firmware equipos, quedando operativo el programa. Precio por hora de trabajo</t>
  </si>
  <si>
    <t>UC18</t>
  </si>
  <si>
    <t>UC19</t>
  </si>
  <si>
    <t>h</t>
  </si>
  <si>
    <t>1.4</t>
  </si>
  <si>
    <t>C4</t>
  </si>
  <si>
    <t>Reparación con presencia física en las instalaciones. Precio por hora de trabajo</t>
  </si>
  <si>
    <t>Reparación del fabricante Siemens con presencia física en las instalaciones. Precio por hora de trabajo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</si>
</sst>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8" formatCode="#,##0.00\ &quot;€&quot;;[Red]\-#,##0.00\ &quot;€&quot;"/>
    <numFmt numFmtId="164" formatCode="#,##0.0000"/>
  </numFmts>
  <fonts count="6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sz val="10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 tint="0.79998168889431442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10" fontId="0" fillId="5" borderId="6" xfId="0" quotePrefix="1" applyNumberFormat="1" applyFill="1" applyBorder="1" applyProtection="1">
      <protection locked="0"/>
    </xf>
    <xf numFmtId="4" fontId="0" fillId="5" borderId="0" xfId="0" applyNumberFormat="1" applyFill="1" applyProtection="1">
      <protection locked="0"/>
    </xf>
    <xf numFmtId="0" fontId="3" fillId="3" borderId="0" xfId="0" applyFont="1" applyFill="1" applyAlignment="1">
      <alignment horizontal="left" vertical="top"/>
    </xf>
    <xf numFmtId="4" fontId="0" fillId="0" borderId="0" xfId="0" applyNumberFormat="1"/>
    <xf numFmtId="164" fontId="0" fillId="0" borderId="0" xfId="0" applyNumberFormat="1"/>
    <xf numFmtId="49" fontId="2" fillId="4" borderId="1" xfId="0" applyNumberFormat="1" applyFont="1" applyFill="1" applyBorder="1"/>
    <xf numFmtId="3" fontId="0" fillId="0" borderId="2" xfId="0" applyNumberFormat="1" applyBorder="1"/>
    <xf numFmtId="4" fontId="0" fillId="2" borderId="2" xfId="0" applyNumberFormat="1" applyFill="1" applyBorder="1"/>
    <xf numFmtId="49" fontId="2" fillId="4" borderId="3" xfId="0" applyNumberFormat="1" applyFont="1" applyFill="1" applyBorder="1"/>
    <xf numFmtId="10" fontId="0" fillId="0" borderId="6" xfId="0" quotePrefix="1" applyNumberFormat="1" applyBorder="1"/>
    <xf numFmtId="49" fontId="0" fillId="4" borderId="7" xfId="0" applyNumberFormat="1" applyFill="1" applyBorder="1"/>
    <xf numFmtId="4" fontId="0" fillId="2" borderId="7" xfId="0" applyNumberFormat="1" applyFill="1" applyBorder="1"/>
    <xf numFmtId="4" fontId="2" fillId="4" borderId="3" xfId="0" applyNumberFormat="1" applyFont="1" applyFill="1" applyBorder="1"/>
    <xf numFmtId="49" fontId="2" fillId="4" borderId="8" xfId="0" applyNumberFormat="1" applyFont="1" applyFill="1" applyBorder="1"/>
    <xf numFmtId="9" fontId="0" fillId="0" borderId="6" xfId="0" quotePrefix="1" applyNumberFormat="1" applyBorder="1"/>
    <xf numFmtId="4" fontId="2" fillId="4" borderId="8" xfId="0" applyNumberFormat="1" applyFont="1" applyFill="1" applyBorder="1"/>
    <xf numFmtId="9" fontId="0" fillId="2" borderId="6" xfId="0" quotePrefix="1" applyNumberFormat="1" applyFill="1" applyBorder="1"/>
    <xf numFmtId="4" fontId="2" fillId="2" borderId="7" xfId="0" applyNumberFormat="1" applyFont="1" applyFill="1" applyBorder="1"/>
    <xf numFmtId="49" fontId="0" fillId="0" borderId="0" xfId="0" applyNumberFormat="1"/>
    <xf numFmtId="0" fontId="3" fillId="3" borderId="0" xfId="0" applyFont="1" applyFill="1"/>
    <xf numFmtId="4" fontId="3" fillId="3" borderId="0" xfId="0" applyNumberFormat="1" applyFont="1" applyFill="1"/>
    <xf numFmtId="0" fontId="5" fillId="0" borderId="0" xfId="0" applyFont="1" applyAlignment="1">
      <alignment horizontal="left" vertical="center"/>
    </xf>
    <xf numFmtId="1" fontId="0" fillId="0" borderId="0" xfId="0" applyNumberFormat="1"/>
    <xf numFmtId="8" fontId="4" fillId="0" borderId="0" xfId="0" applyNumberFormat="1" applyFont="1" applyAlignment="1">
      <alignment horizontal="right" vertical="center" wrapText="1"/>
    </xf>
    <xf numFmtId="4" fontId="0" fillId="4" borderId="0" xfId="0" applyNumberFormat="1" applyFill="1"/>
    <xf numFmtId="8" fontId="0" fillId="0" borderId="0" xfId="0" applyNumberFormat="1" applyAlignment="1">
      <alignment horizontal="right" vertical="center"/>
    </xf>
    <xf numFmtId="0" fontId="0" fillId="0" borderId="0" xfId="0" applyAlignment="1">
      <alignment vertical="center"/>
    </xf>
    <xf numFmtId="8" fontId="0" fillId="0" borderId="0" xfId="0" applyNumberFormat="1" applyAlignment="1">
      <alignment horizontal="right" vertical="center" wrapText="1"/>
    </xf>
    <xf numFmtId="0" fontId="3" fillId="3" borderId="3" xfId="0" applyFont="1" applyFill="1" applyBorder="1" applyAlignment="1">
      <alignment horizontal="center" vertical="top"/>
    </xf>
    <xf numFmtId="0" fontId="3" fillId="3" borderId="5" xfId="0" applyFont="1" applyFill="1" applyBorder="1" applyAlignment="1">
      <alignment horizontal="center" vertical="top"/>
    </xf>
    <xf numFmtId="49" fontId="2" fillId="4" borderId="3" xfId="0" applyNumberFormat="1" applyFont="1" applyFill="1" applyBorder="1" applyAlignment="1">
      <alignment horizontal="left" wrapText="1"/>
    </xf>
    <xf numFmtId="49" fontId="2" fillId="4" borderId="4" xfId="0" applyNumberFormat="1" applyFont="1" applyFill="1" applyBorder="1" applyAlignment="1">
      <alignment horizontal="left" wrapText="1"/>
    </xf>
    <xf numFmtId="49" fontId="2" fillId="4" borderId="5" xfId="0" applyNumberFormat="1" applyFont="1" applyFill="1" applyBorder="1" applyAlignment="1">
      <alignment horizontal="left" wrapText="1"/>
    </xf>
    <xf numFmtId="49" fontId="2" fillId="4" borderId="3" xfId="0" applyNumberFormat="1" applyFont="1" applyFill="1" applyBorder="1" applyAlignment="1">
      <alignment horizontal="left"/>
    </xf>
    <xf numFmtId="49" fontId="2" fillId="4" borderId="4" xfId="0" applyNumberFormat="1" applyFont="1" applyFill="1" applyBorder="1" applyAlignment="1">
      <alignment horizontal="left"/>
    </xf>
    <xf numFmtId="49" fontId="2" fillId="4" borderId="5" xfId="0" applyNumberFormat="1" applyFont="1" applyFill="1" applyBorder="1" applyAlignment="1">
      <alignment horizontal="left"/>
    </xf>
    <xf numFmtId="49" fontId="3" fillId="4" borderId="3" xfId="0" applyNumberFormat="1" applyFont="1" applyFill="1" applyBorder="1" applyAlignment="1">
      <alignment horizontal="left"/>
    </xf>
    <xf numFmtId="49" fontId="3" fillId="4" borderId="4" xfId="0" applyNumberFormat="1" applyFont="1" applyFill="1" applyBorder="1" applyAlignment="1">
      <alignment horizontal="left"/>
    </xf>
    <xf numFmtId="49" fontId="3" fillId="4" borderId="5" xfId="0" applyNumberFormat="1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121921</xdr:colOff>
      <xdr:row>0</xdr:row>
      <xdr:rowOff>60960</xdr:rowOff>
    </xdr:from>
    <xdr:to>
      <xdr:col>8</xdr:col>
      <xdr:colOff>1234441</xdr:colOff>
      <xdr:row>3</xdr:row>
      <xdr:rowOff>142056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697268F4-67A5-44E8-AE37-4D66C228EDD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51996" y="60960"/>
          <a:ext cx="1112520" cy="66212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941AE1-3545-4338-A746-A5826D57F8E8}">
  <dimension ref="A1:I35"/>
  <sheetViews>
    <sheetView tabSelected="1" workbookViewId="0">
      <selection activeCell="C20" sqref="C20"/>
    </sheetView>
  </sheetViews>
  <sheetFormatPr baseColWidth="10" defaultColWidth="11.42578125" defaultRowHeight="15" x14ac:dyDescent="0.25"/>
  <cols>
    <col min="1" max="1" width="28.28515625" customWidth="1"/>
    <col min="2" max="2" width="12.140625" bestFit="1" customWidth="1"/>
    <col min="3" max="3" width="33.28515625" customWidth="1"/>
    <col min="4" max="4" width="18.7109375" customWidth="1"/>
    <col min="5" max="5" width="28.85546875" style="4" bestFit="1" customWidth="1"/>
    <col min="6" max="6" width="18" style="4" bestFit="1" customWidth="1"/>
    <col min="7" max="7" width="22.5703125" style="5" customWidth="1"/>
    <col min="8" max="8" width="19.7109375" bestFit="1" customWidth="1"/>
    <col min="9" max="9" width="18.7109375" style="4" customWidth="1"/>
    <col min="10" max="10" width="13.85546875" bestFit="1" customWidth="1"/>
    <col min="11" max="11" width="15.140625" bestFit="1" customWidth="1"/>
  </cols>
  <sheetData>
    <row r="1" spans="1:9" ht="15.75" thickBot="1" x14ac:dyDescent="0.3">
      <c r="D1" s="3" t="s">
        <v>4</v>
      </c>
      <c r="H1" s="3" t="s">
        <v>5</v>
      </c>
    </row>
    <row r="2" spans="1:9" ht="15.75" thickBot="1" x14ac:dyDescent="0.3">
      <c r="A2" s="6" t="s">
        <v>6</v>
      </c>
      <c r="B2" s="7">
        <v>1</v>
      </c>
    </row>
    <row r="3" spans="1:9" ht="15.75" thickBot="1" x14ac:dyDescent="0.3">
      <c r="A3" s="31" t="s">
        <v>7</v>
      </c>
      <c r="B3" s="32"/>
      <c r="C3" s="33"/>
      <c r="D3" s="8">
        <f>SUM(G:G)</f>
        <v>30262</v>
      </c>
      <c r="E3" s="31" t="s">
        <v>8</v>
      </c>
      <c r="F3" s="32"/>
      <c r="G3" s="33"/>
      <c r="H3" s="8">
        <f>SUM(I:I)</f>
        <v>0</v>
      </c>
    </row>
    <row r="4" spans="1:9" ht="15.75" thickBot="1" x14ac:dyDescent="0.3">
      <c r="A4" s="9" t="s">
        <v>9</v>
      </c>
      <c r="B4" s="10">
        <v>0.06</v>
      </c>
      <c r="C4" s="11" t="s">
        <v>10</v>
      </c>
      <c r="D4" s="12">
        <f>ROUND($D$3*B4,2)</f>
        <v>1815.72</v>
      </c>
      <c r="E4" s="13" t="s">
        <v>11</v>
      </c>
      <c r="F4" s="1"/>
      <c r="G4" s="11" t="s">
        <v>10</v>
      </c>
      <c r="H4" s="12">
        <f>ROUND($H$3*F4,2)</f>
        <v>0</v>
      </c>
    </row>
    <row r="5" spans="1:9" ht="15.75" thickBot="1" x14ac:dyDescent="0.3">
      <c r="A5" s="9" t="s">
        <v>12</v>
      </c>
      <c r="B5" s="10">
        <v>0.09</v>
      </c>
      <c r="C5" s="11" t="s">
        <v>13</v>
      </c>
      <c r="D5" s="12">
        <f>ROUND($D$3*B5,2)</f>
        <v>2723.58</v>
      </c>
      <c r="E5" s="13" t="s">
        <v>14</v>
      </c>
      <c r="F5" s="1"/>
      <c r="G5" s="11" t="s">
        <v>13</v>
      </c>
      <c r="H5" s="12">
        <f>ROUND($H$3*F5,2)</f>
        <v>0</v>
      </c>
    </row>
    <row r="6" spans="1:9" ht="15.75" thickBot="1" x14ac:dyDescent="0.3">
      <c r="A6" s="34" t="s">
        <v>15</v>
      </c>
      <c r="B6" s="35"/>
      <c r="C6" s="36"/>
      <c r="D6" s="12">
        <f>SUM(D3,D4,D5)</f>
        <v>34801.300000000003</v>
      </c>
      <c r="E6" s="34" t="s">
        <v>16</v>
      </c>
      <c r="F6" s="35"/>
      <c r="G6" s="36"/>
      <c r="H6" s="12">
        <f>SUM(H3,H4,H5)</f>
        <v>0</v>
      </c>
    </row>
    <row r="7" spans="1:9" ht="15.75" thickBot="1" x14ac:dyDescent="0.3">
      <c r="A7" s="14" t="s">
        <v>17</v>
      </c>
      <c r="B7" s="15">
        <v>0.21</v>
      </c>
      <c r="C7" s="11" t="s">
        <v>18</v>
      </c>
      <c r="D7" s="12">
        <f>ROUND($D$6*B7,2)</f>
        <v>7308.27</v>
      </c>
      <c r="E7" s="16" t="s">
        <v>17</v>
      </c>
      <c r="F7" s="17">
        <f>B7</f>
        <v>0.21</v>
      </c>
      <c r="G7" s="11" t="s">
        <v>18</v>
      </c>
      <c r="H7" s="12">
        <f>ROUND($H$6*F7,2)</f>
        <v>0</v>
      </c>
    </row>
    <row r="8" spans="1:9" ht="15.75" thickBot="1" x14ac:dyDescent="0.3">
      <c r="A8" s="37" t="s">
        <v>19</v>
      </c>
      <c r="B8" s="38"/>
      <c r="C8" s="39"/>
      <c r="D8" s="18">
        <f>SUM(D6:D7)</f>
        <v>42109.570000000007</v>
      </c>
      <c r="E8" s="37" t="s">
        <v>20</v>
      </c>
      <c r="F8" s="38"/>
      <c r="G8" s="39"/>
      <c r="H8" s="18">
        <f>SUM(H6:H7)</f>
        <v>0</v>
      </c>
    </row>
    <row r="9" spans="1:9" ht="15.75" thickBot="1" x14ac:dyDescent="0.3"/>
    <row r="10" spans="1:9" ht="15.75" thickBot="1" x14ac:dyDescent="0.3">
      <c r="A10" s="19"/>
      <c r="F10" s="29" t="s">
        <v>21</v>
      </c>
      <c r="G10" s="30"/>
      <c r="H10" s="29" t="s">
        <v>22</v>
      </c>
      <c r="I10" s="30"/>
    </row>
    <row r="11" spans="1:9" x14ac:dyDescent="0.25">
      <c r="A11" s="20" t="s">
        <v>23</v>
      </c>
      <c r="B11" s="20" t="s">
        <v>24</v>
      </c>
      <c r="C11" s="20" t="s">
        <v>25</v>
      </c>
      <c r="D11" s="20" t="s">
        <v>26</v>
      </c>
      <c r="E11" s="21" t="s">
        <v>27</v>
      </c>
      <c r="F11" s="21" t="s">
        <v>28</v>
      </c>
      <c r="G11" s="20" t="s">
        <v>29</v>
      </c>
      <c r="H11" s="20" t="s">
        <v>30</v>
      </c>
      <c r="I11" s="20" t="s">
        <v>31</v>
      </c>
    </row>
    <row r="12" spans="1:9" x14ac:dyDescent="0.25">
      <c r="A12" s="19" t="s">
        <v>32</v>
      </c>
      <c r="B12" s="19" t="s">
        <v>34</v>
      </c>
      <c r="C12" s="19" t="s">
        <v>37</v>
      </c>
      <c r="D12" s="19"/>
      <c r="G12"/>
      <c r="I12"/>
    </row>
    <row r="13" spans="1:9" x14ac:dyDescent="0.25">
      <c r="A13" s="19" t="s">
        <v>33</v>
      </c>
      <c r="B13" s="19" t="s">
        <v>35</v>
      </c>
      <c r="C13" s="19" t="s">
        <v>48</v>
      </c>
      <c r="D13" s="19"/>
      <c r="G13"/>
      <c r="I13"/>
    </row>
    <row r="14" spans="1:9" x14ac:dyDescent="0.25">
      <c r="A14" s="19"/>
      <c r="B14" s="19" t="s">
        <v>0</v>
      </c>
      <c r="C14" s="22" t="s">
        <v>38</v>
      </c>
      <c r="D14" t="s">
        <v>36</v>
      </c>
      <c r="E14" s="23">
        <v>1</v>
      </c>
      <c r="F14" s="24">
        <v>340</v>
      </c>
      <c r="G14" s="25">
        <f>ROUND(E14*F14,2)</f>
        <v>340</v>
      </c>
      <c r="H14" s="2"/>
      <c r="I14" s="25">
        <f>ROUND(E14*H14,2)</f>
        <v>0</v>
      </c>
    </row>
    <row r="15" spans="1:9" x14ac:dyDescent="0.25">
      <c r="A15" s="19"/>
      <c r="B15" s="19" t="s">
        <v>1</v>
      </c>
      <c r="C15" s="22" t="s">
        <v>39</v>
      </c>
      <c r="D15" t="s">
        <v>36</v>
      </c>
      <c r="E15" s="23">
        <v>1</v>
      </c>
      <c r="F15" s="24">
        <v>3750</v>
      </c>
      <c r="G15" s="25">
        <f t="shared" ref="G15:G35" si="0">ROUND(E15*F15,2)</f>
        <v>3750</v>
      </c>
      <c r="H15" s="2"/>
      <c r="I15" s="25">
        <f t="shared" ref="I15:I17" si="1">ROUND(E15*H15,2)</f>
        <v>0</v>
      </c>
    </row>
    <row r="16" spans="1:9" x14ac:dyDescent="0.25">
      <c r="A16" s="19"/>
      <c r="B16" s="19" t="s">
        <v>2</v>
      </c>
      <c r="C16" s="22" t="s">
        <v>40</v>
      </c>
      <c r="D16" t="s">
        <v>36</v>
      </c>
      <c r="E16" s="23">
        <v>1</v>
      </c>
      <c r="F16" s="24">
        <v>1950</v>
      </c>
      <c r="G16" s="25">
        <f t="shared" si="0"/>
        <v>1950</v>
      </c>
      <c r="H16" s="2"/>
      <c r="I16" s="25">
        <f t="shared" si="1"/>
        <v>0</v>
      </c>
    </row>
    <row r="17" spans="1:9" x14ac:dyDescent="0.25">
      <c r="A17" s="19"/>
      <c r="B17" s="19" t="s">
        <v>3</v>
      </c>
      <c r="C17" s="22" t="s">
        <v>41</v>
      </c>
      <c r="D17" t="s">
        <v>36</v>
      </c>
      <c r="E17" s="23">
        <v>1</v>
      </c>
      <c r="F17" s="24">
        <v>3075</v>
      </c>
      <c r="G17" s="25">
        <f t="shared" si="0"/>
        <v>3075</v>
      </c>
      <c r="H17" s="2"/>
      <c r="I17" s="25">
        <f t="shared" si="1"/>
        <v>0</v>
      </c>
    </row>
    <row r="18" spans="1:9" x14ac:dyDescent="0.25">
      <c r="B18" s="19" t="s">
        <v>44</v>
      </c>
      <c r="C18" s="22" t="s">
        <v>42</v>
      </c>
      <c r="D18" t="s">
        <v>36</v>
      </c>
      <c r="E18" s="23">
        <v>1</v>
      </c>
      <c r="F18" s="24">
        <v>1060</v>
      </c>
      <c r="G18" s="25">
        <f t="shared" si="0"/>
        <v>1060</v>
      </c>
      <c r="H18" s="2"/>
      <c r="I18" s="25">
        <f t="shared" ref="I18:I35" si="2">ROUND(E18*H18,2)</f>
        <v>0</v>
      </c>
    </row>
    <row r="19" spans="1:9" x14ac:dyDescent="0.25">
      <c r="B19" s="19" t="s">
        <v>45</v>
      </c>
      <c r="C19" s="22" t="s">
        <v>43</v>
      </c>
      <c r="D19" t="s">
        <v>36</v>
      </c>
      <c r="E19" s="23">
        <v>1</v>
      </c>
      <c r="F19" s="24">
        <v>1050</v>
      </c>
      <c r="G19" s="25">
        <f t="shared" si="0"/>
        <v>1050</v>
      </c>
      <c r="H19" s="2"/>
      <c r="I19" s="25">
        <f t="shared" si="2"/>
        <v>0</v>
      </c>
    </row>
    <row r="20" spans="1:9" x14ac:dyDescent="0.25">
      <c r="A20" s="19" t="s">
        <v>47</v>
      </c>
      <c r="B20" s="19" t="s">
        <v>46</v>
      </c>
      <c r="C20" s="19" t="s">
        <v>49</v>
      </c>
      <c r="G20"/>
      <c r="I20"/>
    </row>
    <row r="21" spans="1:9" x14ac:dyDescent="0.25">
      <c r="B21" s="19" t="s">
        <v>63</v>
      </c>
      <c r="C21" s="22" t="s">
        <v>53</v>
      </c>
      <c r="D21" t="s">
        <v>36</v>
      </c>
      <c r="E21" s="23">
        <v>1</v>
      </c>
      <c r="F21" s="26">
        <v>1250</v>
      </c>
      <c r="G21" s="25">
        <f t="shared" si="0"/>
        <v>1250</v>
      </c>
      <c r="H21" s="2"/>
      <c r="I21" s="25">
        <f t="shared" si="2"/>
        <v>0</v>
      </c>
    </row>
    <row r="22" spans="1:9" x14ac:dyDescent="0.25">
      <c r="A22" s="19" t="s">
        <v>50</v>
      </c>
      <c r="B22" s="19" t="s">
        <v>51</v>
      </c>
      <c r="C22" s="19" t="s">
        <v>52</v>
      </c>
      <c r="G22"/>
      <c r="I22"/>
    </row>
    <row r="23" spans="1:9" x14ac:dyDescent="0.25">
      <c r="B23" s="19" t="s">
        <v>64</v>
      </c>
      <c r="C23" s="27" t="s">
        <v>54</v>
      </c>
      <c r="D23" t="s">
        <v>36</v>
      </c>
      <c r="E23" s="23">
        <v>1</v>
      </c>
      <c r="F23" s="28">
        <v>265</v>
      </c>
      <c r="G23" s="25">
        <f t="shared" si="0"/>
        <v>265</v>
      </c>
      <c r="H23" s="2"/>
      <c r="I23" s="25">
        <f t="shared" si="2"/>
        <v>0</v>
      </c>
    </row>
    <row r="24" spans="1:9" x14ac:dyDescent="0.25">
      <c r="B24" s="19" t="s">
        <v>65</v>
      </c>
      <c r="C24" s="27" t="s">
        <v>55</v>
      </c>
      <c r="D24" t="s">
        <v>36</v>
      </c>
      <c r="E24" s="23">
        <v>1</v>
      </c>
      <c r="F24" s="28">
        <v>5090</v>
      </c>
      <c r="G24" s="25">
        <f t="shared" si="0"/>
        <v>5090</v>
      </c>
      <c r="H24" s="2"/>
      <c r="I24" s="25">
        <f t="shared" si="2"/>
        <v>0</v>
      </c>
    </row>
    <row r="25" spans="1:9" x14ac:dyDescent="0.25">
      <c r="B25" s="19" t="s">
        <v>66</v>
      </c>
      <c r="C25" s="27" t="s">
        <v>56</v>
      </c>
      <c r="D25" t="s">
        <v>36</v>
      </c>
      <c r="E25" s="23">
        <v>1</v>
      </c>
      <c r="F25" s="28">
        <v>890</v>
      </c>
      <c r="G25" s="25">
        <f t="shared" si="0"/>
        <v>890</v>
      </c>
      <c r="H25" s="2"/>
      <c r="I25" s="25">
        <f t="shared" si="2"/>
        <v>0</v>
      </c>
    </row>
    <row r="26" spans="1:9" x14ac:dyDescent="0.25">
      <c r="B26" s="19" t="s">
        <v>67</v>
      </c>
      <c r="C26" s="27" t="s">
        <v>57</v>
      </c>
      <c r="D26" t="s">
        <v>36</v>
      </c>
      <c r="E26" s="23">
        <v>1</v>
      </c>
      <c r="F26" s="28">
        <v>790</v>
      </c>
      <c r="G26" s="25">
        <f t="shared" si="0"/>
        <v>790</v>
      </c>
      <c r="H26" s="2"/>
      <c r="I26" s="25">
        <f t="shared" si="2"/>
        <v>0</v>
      </c>
    </row>
    <row r="27" spans="1:9" x14ac:dyDescent="0.25">
      <c r="B27" s="19" t="s">
        <v>68</v>
      </c>
      <c r="C27" s="27" t="s">
        <v>58</v>
      </c>
      <c r="D27" t="s">
        <v>36</v>
      </c>
      <c r="E27" s="23">
        <v>1</v>
      </c>
      <c r="F27" s="28">
        <v>2810</v>
      </c>
      <c r="G27" s="25">
        <f t="shared" si="0"/>
        <v>2810</v>
      </c>
      <c r="H27" s="2"/>
      <c r="I27" s="25">
        <f t="shared" si="2"/>
        <v>0</v>
      </c>
    </row>
    <row r="28" spans="1:9" x14ac:dyDescent="0.25">
      <c r="B28" s="19" t="s">
        <v>69</v>
      </c>
      <c r="C28" s="27" t="s">
        <v>59</v>
      </c>
      <c r="D28" t="s">
        <v>36</v>
      </c>
      <c r="E28" s="23">
        <v>1</v>
      </c>
      <c r="F28" s="28">
        <v>575</v>
      </c>
      <c r="G28" s="25">
        <f t="shared" si="0"/>
        <v>575</v>
      </c>
      <c r="H28" s="2"/>
      <c r="I28" s="25">
        <f t="shared" si="2"/>
        <v>0</v>
      </c>
    </row>
    <row r="29" spans="1:9" x14ac:dyDescent="0.25">
      <c r="B29" s="19" t="s">
        <v>70</v>
      </c>
      <c r="C29" s="27" t="s">
        <v>60</v>
      </c>
      <c r="D29" t="s">
        <v>36</v>
      </c>
      <c r="E29" s="23">
        <v>1</v>
      </c>
      <c r="F29" s="28">
        <v>81</v>
      </c>
      <c r="G29" s="25">
        <f t="shared" si="0"/>
        <v>81</v>
      </c>
      <c r="H29" s="2"/>
      <c r="I29" s="25">
        <f t="shared" si="2"/>
        <v>0</v>
      </c>
    </row>
    <row r="30" spans="1:9" x14ac:dyDescent="0.25">
      <c r="B30" s="19" t="s">
        <v>71</v>
      </c>
      <c r="C30" s="27" t="s">
        <v>61</v>
      </c>
      <c r="D30" t="s">
        <v>36</v>
      </c>
      <c r="E30" s="23">
        <v>1</v>
      </c>
      <c r="F30" s="28">
        <v>81</v>
      </c>
      <c r="G30" s="25">
        <f t="shared" si="0"/>
        <v>81</v>
      </c>
      <c r="H30" s="2"/>
      <c r="I30" s="25">
        <f t="shared" si="2"/>
        <v>0</v>
      </c>
    </row>
    <row r="31" spans="1:9" x14ac:dyDescent="0.25">
      <c r="B31" s="19" t="s">
        <v>72</v>
      </c>
      <c r="C31" s="27" t="s">
        <v>62</v>
      </c>
      <c r="D31" t="s">
        <v>36</v>
      </c>
      <c r="E31" s="23">
        <v>1</v>
      </c>
      <c r="F31" s="28">
        <v>105</v>
      </c>
      <c r="G31" s="25">
        <f t="shared" si="0"/>
        <v>105</v>
      </c>
      <c r="H31" s="2"/>
      <c r="I31" s="25">
        <f t="shared" si="2"/>
        <v>0</v>
      </c>
    </row>
    <row r="32" spans="1:9" x14ac:dyDescent="0.25">
      <c r="A32" s="19" t="s">
        <v>79</v>
      </c>
      <c r="B32" s="19" t="s">
        <v>80</v>
      </c>
      <c r="C32" s="19" t="s">
        <v>74</v>
      </c>
      <c r="E32" s="23"/>
      <c r="G32"/>
      <c r="I32"/>
    </row>
    <row r="33" spans="2:9" x14ac:dyDescent="0.25">
      <c r="B33" s="19" t="s">
        <v>73</v>
      </c>
      <c r="C33" s="22" t="s">
        <v>81</v>
      </c>
      <c r="D33" t="s">
        <v>78</v>
      </c>
      <c r="E33" s="23">
        <v>40</v>
      </c>
      <c r="F33" s="28">
        <v>70</v>
      </c>
      <c r="G33" s="25">
        <f t="shared" si="0"/>
        <v>2800</v>
      </c>
      <c r="H33" s="2"/>
      <c r="I33" s="25">
        <f t="shared" si="2"/>
        <v>0</v>
      </c>
    </row>
    <row r="34" spans="2:9" x14ac:dyDescent="0.25">
      <c r="B34" s="19" t="s">
        <v>76</v>
      </c>
      <c r="C34" s="22" t="s">
        <v>82</v>
      </c>
      <c r="D34" t="s">
        <v>78</v>
      </c>
      <c r="E34" s="23">
        <v>20</v>
      </c>
      <c r="F34" s="28">
        <v>145</v>
      </c>
      <c r="G34" s="25">
        <f t="shared" si="0"/>
        <v>2900</v>
      </c>
      <c r="H34" s="2"/>
      <c r="I34" s="25">
        <f t="shared" si="2"/>
        <v>0</v>
      </c>
    </row>
    <row r="35" spans="2:9" x14ac:dyDescent="0.25">
      <c r="B35" s="19" t="s">
        <v>77</v>
      </c>
      <c r="C35" s="22" t="s">
        <v>75</v>
      </c>
      <c r="D35" t="s">
        <v>78</v>
      </c>
      <c r="E35" s="23">
        <v>20</v>
      </c>
      <c r="F35" s="28">
        <v>70</v>
      </c>
      <c r="G35" s="25">
        <f t="shared" si="0"/>
        <v>1400</v>
      </c>
      <c r="H35" s="2"/>
      <c r="I35" s="25">
        <f t="shared" si="2"/>
        <v>0</v>
      </c>
    </row>
  </sheetData>
  <sheetProtection algorithmName="SHA-512" hashValue="A492B52mZOxTHJRjcRFQ5oGEzCol1TF7DyxpmkSHIAI1dF2ubNsWvEnn1pcBozSacpY4naCdBy8u9YXImD/EOw==" saltValue="1zfQ9Am6tp9GzhJNbDkDNQ==" spinCount="100000" sheet="1" objects="1" scenarios="1"/>
  <mergeCells count="8">
    <mergeCell ref="F10:G10"/>
    <mergeCell ref="H10:I10"/>
    <mergeCell ref="A3:C3"/>
    <mergeCell ref="E3:G3"/>
    <mergeCell ref="A6:C6"/>
    <mergeCell ref="E6:G6"/>
    <mergeCell ref="A8:C8"/>
    <mergeCell ref="E8:G8"/>
  </mergeCells>
  <phoneticPr fontId="1" type="noConversion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CERTO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2023-11-24T14:42:31Z</dcterms:created>
  <dcterms:modified xsi:type="dcterms:W3CDTF">2025-02-27T06:23:55Z</dcterms:modified>
</cp:coreProperties>
</file>