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estion Medioambiental\MA-PO.04 Control de aspectos ambientales\Asp. amb_VERTIDOS\Campaña 2026-2030\SC\01. Revision con contratacion\20250509 1era recepcion\"/>
    </mc:Choice>
  </mc:AlternateContent>
  <xr:revisionPtr revIDLastSave="0" documentId="13_ncr:1_{4CABD06B-1943-495F-912C-F86AFCE0933A}" xr6:coauthVersionLast="47" xr6:coauthVersionMax="47" xr10:uidLastSave="{00000000-0000-0000-0000-000000000000}"/>
  <bookViews>
    <workbookView xWindow="-120" yWindow="-163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I16" i="1"/>
  <c r="G17" i="1"/>
  <c r="I17" i="1"/>
  <c r="G18" i="1"/>
  <c r="I18" i="1"/>
  <c r="I15" i="1"/>
  <c r="G15" i="1"/>
  <c r="I14" i="1" l="1"/>
  <c r="H3" i="1" s="1"/>
  <c r="G14" i="1"/>
  <c r="F7" i="1"/>
  <c r="H5" i="1" l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<sst xmlns="http://schemas.openxmlformats.org/spreadsheetml/2006/main" count="56" uniqueCount="43">
  <si>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</si>
  <si>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</si>
  <si>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</si>
  <si>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</si>
  <si>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</si>
  <si>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</si>
  <si>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</si>
  <si>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</si>
  <si>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</si>
  <si>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</si>
  <si>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</si>
  <si>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</si>
  <si>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</si>
  <si>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</si>
  <si>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</si>
  <si>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</si>
  <si>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</si>
  <si>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</si>
  <si>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</si>
  <si>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</si>
  <si>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</si>
  <si>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</si>
  <si>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</si>
  <si>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</si>
  <si>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</si>
  <si>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</si>
  <si>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</si>
  <si>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</si>
  <si>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</si>
  <si>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</si>
  <si>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</si>
  <si>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</si>
  <si>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</si>
  <si>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</si>
  <si>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Analíticas de Aguas 2022-2026</t>
  </si>
  <si>
    <t>Analíticas Ordinarias</t>
  </si>
  <si>
    <t>Analítica de potabilidad</t>
  </si>
  <si>
    <t>Analítica de contaminación fecal</t>
  </si>
  <si>
    <t>Analítica de contaminación por hidrocarburos</t>
  </si>
  <si>
    <t>T1</t>
  </si>
  <si>
    <t>C1</t>
  </si>
  <si>
    <t>Analítica de vertido simple</t>
  </si>
  <si>
    <t>Analítica de vertido compuesta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</si>
</sst>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5" fillId="5" borderId="3" xfId="0" applyNumberFormat="1" applyFont="1" applyFill="1" applyBorder="1" applyProtection="1"/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1" fontId="3" fillId="0" borderId="0" xfId="0" applyNumberFormat="1" applyFont="1" applyProtection="1"/>
    <xf numFmtId="0" fontId="0" fillId="5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tabSelected="1" workbookViewId="0">
      <selection activeCell="E22" sqref="E22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49.5703125" style="4" customWidth="1"/>
    <col min="4" max="4" width="18.7109375" style="4" customWidth="1"/>
    <col min="5" max="5" width="29.4257812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10" t="s">
        <v>3</v>
      </c>
      <c r="B3" s="11"/>
      <c r="C3" s="12"/>
      <c r="D3" s="13">
        <v>34780</v>
      </c>
      <c r="E3" s="10" t="s">
        <v>4</v>
      </c>
      <c r="F3" s="11"/>
      <c r="G3" s="12"/>
      <c r="H3" s="14">
        <f>SUM(I14:I18)</f>
        <v>0</v>
      </c>
    </row>
    <row r="4" spans="1:9" ht="15" customHeight="1" thickBot="1" x14ac:dyDescent="0.3">
      <c r="A4" s="15" t="s">
        <v>5</v>
      </c>
      <c r="B4" s="16">
        <v>0.06</v>
      </c>
      <c r="C4" s="17" t="s">
        <v>6</v>
      </c>
      <c r="D4" s="18">
        <f>ROUND($D$3*B4,2)</f>
        <v>2086.8000000000002</v>
      </c>
      <c r="E4" s="19" t="s">
        <v>7</v>
      </c>
      <c r="F4" s="2"/>
      <c r="G4" s="17" t="s">
        <v>6</v>
      </c>
      <c r="H4" s="18">
        <f>ROUND($H$3*F4,2)</f>
        <v>0</v>
      </c>
    </row>
    <row r="5" spans="1:9" ht="15.75" thickBot="1" x14ac:dyDescent="0.3">
      <c r="A5" s="15" t="s">
        <v>8</v>
      </c>
      <c r="B5" s="16">
        <v>0.09</v>
      </c>
      <c r="C5" s="17" t="s">
        <v>9</v>
      </c>
      <c r="D5" s="18">
        <f>ROUND($D$3*B5,2)</f>
        <v>3130.2</v>
      </c>
      <c r="E5" s="19" t="s">
        <v>10</v>
      </c>
      <c r="F5" s="2"/>
      <c r="G5" s="17" t="s">
        <v>9</v>
      </c>
      <c r="H5" s="18">
        <f>ROUND($H$3*F5,2)</f>
        <v>0</v>
      </c>
    </row>
    <row r="6" spans="1:9" ht="15.75" thickBot="1" x14ac:dyDescent="0.3">
      <c r="A6" s="20" t="s">
        <v>11</v>
      </c>
      <c r="B6" s="21"/>
      <c r="C6" s="22"/>
      <c r="D6" s="18">
        <f>SUM(D3,D4,D5)</f>
        <v>39997</v>
      </c>
      <c r="E6" s="20" t="s">
        <v>12</v>
      </c>
      <c r="F6" s="21"/>
      <c r="G6" s="22"/>
      <c r="H6" s="18">
        <f>SUM(H3,H4,H5)</f>
        <v>0</v>
      </c>
    </row>
    <row r="7" spans="1:9" ht="15.75" thickBot="1" x14ac:dyDescent="0.3">
      <c r="A7" s="23" t="s">
        <v>13</v>
      </c>
      <c r="B7" s="24">
        <v>0.21</v>
      </c>
      <c r="C7" s="17" t="s">
        <v>14</v>
      </c>
      <c r="D7" s="18">
        <f>ROUND($D$6*B7,2)</f>
        <v>8399.3700000000008</v>
      </c>
      <c r="E7" s="25" t="s">
        <v>13</v>
      </c>
      <c r="F7" s="26">
        <f>B7</f>
        <v>0.21</v>
      </c>
      <c r="G7" s="17" t="s">
        <v>14</v>
      </c>
      <c r="H7" s="18">
        <f>ROUND($H$6*F7,2)</f>
        <v>0</v>
      </c>
    </row>
    <row r="8" spans="1:9" ht="15.75" thickBot="1" x14ac:dyDescent="0.3">
      <c r="A8" s="27" t="s">
        <v>15</v>
      </c>
      <c r="B8" s="28"/>
      <c r="C8" s="29"/>
      <c r="D8" s="30">
        <f>SUM(D6:D7)</f>
        <v>48396.37</v>
      </c>
      <c r="E8" s="27" t="s">
        <v>16</v>
      </c>
      <c r="F8" s="28"/>
      <c r="G8" s="29"/>
      <c r="H8" s="30">
        <f>SUM(H6:H7)</f>
        <v>0</v>
      </c>
    </row>
    <row r="9" spans="1:9" ht="15.75" thickBot="1" x14ac:dyDescent="0.3"/>
    <row r="10" spans="1:9" ht="15.75" thickBot="1" x14ac:dyDescent="0.3">
      <c r="A10" s="31"/>
      <c r="F10" s="32" t="s">
        <v>17</v>
      </c>
      <c r="G10" s="33"/>
      <c r="H10" s="32" t="s">
        <v>18</v>
      </c>
      <c r="I10" s="33"/>
    </row>
    <row r="11" spans="1:9" x14ac:dyDescent="0.25">
      <c r="A11" s="34" t="s">
        <v>19</v>
      </c>
      <c r="B11" s="34" t="s">
        <v>20</v>
      </c>
      <c r="C11" s="34" t="s">
        <v>21</v>
      </c>
      <c r="D11" s="34" t="s">
        <v>22</v>
      </c>
      <c r="E11" s="35" t="s">
        <v>23</v>
      </c>
      <c r="F11" s="35" t="s">
        <v>24</v>
      </c>
      <c r="G11" s="34" t="s">
        <v>25</v>
      </c>
      <c r="H11" s="34" t="s">
        <v>26</v>
      </c>
      <c r="I11" s="34" t="s">
        <v>27</v>
      </c>
    </row>
    <row r="12" spans="1:9" x14ac:dyDescent="0.25">
      <c r="A12" s="36" t="s">
        <v>28</v>
      </c>
      <c r="B12" s="36" t="s">
        <v>39</v>
      </c>
      <c r="C12" s="36" t="s">
        <v>34</v>
      </c>
      <c r="D12" s="36"/>
      <c r="E12" s="37"/>
      <c r="F12" s="37"/>
      <c r="G12" s="38"/>
      <c r="H12" s="39"/>
      <c r="I12" s="39"/>
    </row>
    <row r="13" spans="1:9" x14ac:dyDescent="0.25">
      <c r="A13" s="36" t="s">
        <v>29</v>
      </c>
      <c r="B13" s="36" t="s">
        <v>40</v>
      </c>
      <c r="C13" s="31" t="s">
        <v>35</v>
      </c>
      <c r="D13" s="36"/>
      <c r="E13" s="37"/>
      <c r="F13" s="37"/>
      <c r="G13" s="38"/>
      <c r="H13" s="39"/>
      <c r="I13" s="39"/>
    </row>
    <row r="14" spans="1:9" x14ac:dyDescent="0.25">
      <c r="A14" s="36" t="s">
        <v>29</v>
      </c>
      <c r="B14" s="36"/>
      <c r="C14" s="31" t="s">
        <v>41</v>
      </c>
      <c r="D14" s="40" t="s">
        <v>33</v>
      </c>
      <c r="E14" s="37">
        <v>28</v>
      </c>
      <c r="F14" s="37">
        <v>635</v>
      </c>
      <c r="G14" s="38">
        <f>F14*E14</f>
        <v>17780</v>
      </c>
      <c r="H14" s="3"/>
      <c r="I14" s="39">
        <f>H14*E14</f>
        <v>0</v>
      </c>
    </row>
    <row r="15" spans="1:9" x14ac:dyDescent="0.25">
      <c r="A15" s="36" t="s">
        <v>29</v>
      </c>
      <c r="C15" s="31" t="s">
        <v>42</v>
      </c>
      <c r="D15" s="40" t="s">
        <v>33</v>
      </c>
      <c r="E15" s="6">
        <v>38</v>
      </c>
      <c r="F15" s="6">
        <v>250</v>
      </c>
      <c r="G15" s="38">
        <f>F15*E15</f>
        <v>9500</v>
      </c>
      <c r="H15" s="3"/>
      <c r="I15" s="39">
        <f>H15*E15</f>
        <v>0</v>
      </c>
    </row>
    <row r="16" spans="1:9" x14ac:dyDescent="0.25">
      <c r="A16" s="36" t="s">
        <v>29</v>
      </c>
      <c r="C16" s="31" t="s">
        <v>36</v>
      </c>
      <c r="D16" s="40" t="s">
        <v>33</v>
      </c>
      <c r="E16" s="6">
        <v>10</v>
      </c>
      <c r="F16" s="6">
        <v>250</v>
      </c>
      <c r="G16" s="38">
        <f t="shared" ref="G16:G18" si="0">F16*E16</f>
        <v>2500</v>
      </c>
      <c r="H16" s="3"/>
      <c r="I16" s="39">
        <f t="shared" ref="I16:I18" si="1">H16*E16</f>
        <v>0</v>
      </c>
    </row>
    <row r="17" spans="1:9" x14ac:dyDescent="0.25">
      <c r="A17" s="36" t="s">
        <v>29</v>
      </c>
      <c r="C17" s="31" t="s">
        <v>37</v>
      </c>
      <c r="D17" s="40" t="s">
        <v>33</v>
      </c>
      <c r="E17" s="6">
        <v>10</v>
      </c>
      <c r="F17" s="6">
        <v>250</v>
      </c>
      <c r="G17" s="38">
        <f t="shared" si="0"/>
        <v>2500</v>
      </c>
      <c r="H17" s="3"/>
      <c r="I17" s="39">
        <f t="shared" si="1"/>
        <v>0</v>
      </c>
    </row>
    <row r="18" spans="1:9" x14ac:dyDescent="0.25">
      <c r="A18" s="36" t="s">
        <v>29</v>
      </c>
      <c r="C18" s="31" t="s">
        <v>38</v>
      </c>
      <c r="D18" s="40" t="s">
        <v>33</v>
      </c>
      <c r="E18" s="6">
        <v>10</v>
      </c>
      <c r="F18" s="6">
        <v>250</v>
      </c>
      <c r="G18" s="38">
        <f t="shared" si="0"/>
        <v>2500</v>
      </c>
      <c r="H18" s="3"/>
      <c r="I18" s="39">
        <f t="shared" si="1"/>
        <v>0</v>
      </c>
    </row>
  </sheetData>
  <sheetProtection algorithmName="SHA-512" hashValue="MfvnL64Rh1k4PDNf5lIS29IZ+1JIF1H6GXkWrjkdShc9ElbGfKOhriDk2YQL/1UpAfpcpeXDhk3iYCsHZiENZw==" saltValue="q18Cr5lpHvWBuuVG2YV2E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13" sqref="B13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B1" s="1" t="s">
        <v>30</v>
      </c>
    </row>
    <row r="2" spans="1:2" ht="15.75" thickBot="1" x14ac:dyDescent="0.3">
      <c r="A2" s="42"/>
      <c r="B2" s="1" t="s">
        <v>31</v>
      </c>
    </row>
    <row r="3" spans="1:2" ht="15.75" thickBot="1" x14ac:dyDescent="0.3">
      <c r="A3" s="41"/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2025-05-21T08:14:34Z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