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MIGUEL GOMEZ PARRA\Revis. rodamientos CBU y CTBU - 6000011914\"/>
    </mc:Choice>
  </mc:AlternateContent>
  <xr:revisionPtr revIDLastSave="0" documentId="13_ncr:1_{1D5DD3C0-4FF4-4923-9696-422A2C09347D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K19" i="1"/>
  <c r="K18" i="1"/>
  <c r="K16" i="1"/>
  <c r="K15" i="1"/>
  <c r="K14" i="1"/>
  <c r="I19" i="1" l="1"/>
  <c r="G19" i="1"/>
  <c r="I18" i="1"/>
  <c r="G18" i="1"/>
  <c r="I16" i="1"/>
  <c r="G16" i="1"/>
  <c r="I15" i="1"/>
  <c r="G15" i="1"/>
  <c r="I14" i="1"/>
  <c r="G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<sst xmlns="http://schemas.openxmlformats.org/spreadsheetml/2006/main" count="56" uniqueCount="48">
  <si>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</si>
  <si>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</si>
  <si>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</si>
  <si>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</si>
  <si>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</si>
  <si>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</si>
  <si>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</si>
  <si>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</si>
  <si>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</si>
  <si>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</si>
  <si>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</si>
  <si>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</si>
  <si>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</si>
  <si>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</si>
  <si>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</si>
  <si>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</si>
  <si>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</si>
  <si>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</si>
  <si>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</si>
  <si>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</si>
  <si>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</si>
  <si>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</si>
  <si>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</si>
  <si>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</si>
  <si>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</si>
  <si>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</si>
  <si>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</si>
  <si>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</si>
  <si>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</si>
  <si>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</si>
  <si>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</si>
  <si>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</si>
  <si>
    <t>1.1</t>
  </si>
  <si>
    <t>REVISIÓN Y REACONDICIONAMIENTO DE 
RODAMIENTOS COMPACTOS TBU y CTBU</t>
  </si>
  <si>
    <t>Reacondicionamiento de rodamientos CTBU
modelo SKF BT2-7093</t>
  </si>
  <si>
    <t>1940</t>
  </si>
  <si>
    <t>Rodamientos CTBU para C6000</t>
  </si>
  <si>
    <t>ud.</t>
  </si>
  <si>
    <t>1957</t>
  </si>
  <si>
    <t>Rodamientos CTBU para C8000</t>
  </si>
  <si>
    <t>1967</t>
  </si>
  <si>
    <t>Rodamientos CTBU para C3000</t>
  </si>
  <si>
    <t>1.2</t>
  </si>
  <si>
    <t>Reacondicionamiento de rodamientos TBU 
modelo SKF 1639609</t>
  </si>
  <si>
    <t>1962</t>
  </si>
  <si>
    <t>Rodamientos TBU para C7000</t>
  </si>
  <si>
    <t>1966</t>
  </si>
  <si>
    <t>Rodamientos TBU para C9000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</si>
</sst>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3" fillId="5" borderId="0" xfId="0" applyNumberFormat="1" applyFont="1" applyFill="1" applyBorder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3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3" borderId="1" xfId="0" applyNumberFormat="1" applyFont="1" applyFill="1" applyBorder="1" applyAlignment="1" applyProtection="1">
      <alignment horizontal="left" wrapText="1"/>
    </xf>
    <xf numFmtId="49" fontId="4" fillId="3" borderId="6" xfId="0" applyNumberFormat="1" applyFont="1" applyFill="1" applyBorder="1" applyAlignment="1" applyProtection="1">
      <alignment horizontal="left" wrapText="1"/>
    </xf>
    <xf numFmtId="49" fontId="4" fillId="3" borderId="7" xfId="0" applyNumberFormat="1" applyFont="1" applyFill="1" applyBorder="1" applyAlignment="1" applyProtection="1">
      <alignment horizontal="left" wrapText="1"/>
    </xf>
    <xf numFmtId="4" fontId="3" fillId="4" borderId="3" xfId="0" applyNumberFormat="1" applyFont="1" applyFill="1" applyBorder="1" applyProtection="1"/>
    <xf numFmtId="49" fontId="4" fillId="3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3" borderId="2" xfId="0" applyNumberFormat="1" applyFont="1" applyFill="1" applyBorder="1" applyProtection="1"/>
    <xf numFmtId="4" fontId="3" fillId="4" borderId="2" xfId="0" applyNumberFormat="1" applyFont="1" applyFill="1" applyBorder="1" applyProtection="1"/>
    <xf numFmtId="4" fontId="4" fillId="3" borderId="1" xfId="0" applyNumberFormat="1" applyFont="1" applyFill="1" applyBorder="1" applyProtection="1"/>
    <xf numFmtId="49" fontId="4" fillId="3" borderId="1" xfId="0" applyNumberFormat="1" applyFont="1" applyFill="1" applyBorder="1" applyAlignment="1" applyProtection="1">
      <alignment horizontal="left"/>
    </xf>
    <xf numFmtId="49" fontId="4" fillId="3" borderId="6" xfId="0" applyNumberFormat="1" applyFont="1" applyFill="1" applyBorder="1" applyAlignment="1" applyProtection="1">
      <alignment horizontal="left"/>
    </xf>
    <xf numFmtId="49" fontId="4" fillId="3" borderId="7" xfId="0" applyNumberFormat="1" applyFont="1" applyFill="1" applyBorder="1" applyAlignment="1" applyProtection="1">
      <alignment horizontal="left"/>
    </xf>
    <xf numFmtId="49" fontId="4" fillId="3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3" borderId="5" xfId="0" applyNumberFormat="1" applyFont="1" applyFill="1" applyBorder="1" applyProtection="1"/>
    <xf numFmtId="9" fontId="3" fillId="4" borderId="4" xfId="0" quotePrefix="1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7" xfId="0" applyNumberFormat="1" applyFont="1" applyFill="1" applyBorder="1" applyAlignment="1" applyProtection="1">
      <alignment horizontal="left"/>
    </xf>
    <xf numFmtId="4" fontId="4" fillId="4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9" fontId="4" fillId="0" borderId="0" xfId="0" applyNumberFormat="1" applyFont="1" applyAlignment="1" applyProtection="1">
      <alignment wrapText="1"/>
    </xf>
    <xf numFmtId="4" fontId="3" fillId="0" borderId="0" xfId="0" applyNumberFormat="1" applyFont="1" applyProtection="1"/>
    <xf numFmtId="4" fontId="0" fillId="3" borderId="0" xfId="0" applyNumberFormat="1" applyFill="1" applyProtection="1"/>
    <xf numFmtId="4" fontId="3" fillId="3" borderId="0" xfId="0" applyNumberFormat="1" applyFont="1" applyFill="1" applyProtection="1"/>
    <xf numFmtId="49" fontId="3" fillId="0" borderId="0" xfId="0" applyNumberFormat="1" applyFont="1" applyFill="1" applyBorder="1" applyProtection="1"/>
    <xf numFmtId="49" fontId="4" fillId="0" borderId="0" xfId="0" applyNumberFormat="1" applyFont="1" applyFill="1" applyBorder="1" applyAlignment="1" applyProtection="1">
      <alignment wrapText="1"/>
    </xf>
    <xf numFmtId="4" fontId="3" fillId="0" borderId="0" xfId="0" applyNumberFormat="1" applyFont="1" applyFill="1" applyBorder="1" applyProtection="1"/>
    <xf numFmtId="4" fontId="0" fillId="3" borderId="0" xfId="0" applyNumberFormat="1" applyFill="1" applyBorder="1" applyProtection="1"/>
    <xf numFmtId="4" fontId="3" fillId="3" borderId="0" xfId="0" applyNumberFormat="1" applyFont="1" applyFill="1" applyBorder="1" applyProtection="1"/>
    <xf numFmtId="1" fontId="3" fillId="0" borderId="0" xfId="0" applyNumberFormat="1" applyFont="1" applyFill="1" applyBorder="1" applyProtection="1"/>
    <xf numFmtId="0" fontId="6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0"/>
  <sheetViews>
    <sheetView tabSelected="1" workbookViewId="0">
      <selection activeCell="E24" sqref="E24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41.7109375" style="4" customWidth="1"/>
    <col min="4" max="4" width="18.7109375" style="4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style="4" bestFit="1" customWidth="1"/>
    <col min="9" max="9" width="18.7109375" style="6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11" ht="15.75" thickBot="1" x14ac:dyDescent="0.3">
      <c r="D1" s="5" t="s">
        <v>0</v>
      </c>
      <c r="H1" s="5" t="s">
        <v>1</v>
      </c>
    </row>
    <row r="2" spans="1:11" ht="15.75" thickBot="1" x14ac:dyDescent="0.3">
      <c r="A2" s="8" t="s">
        <v>2</v>
      </c>
      <c r="B2" s="9"/>
    </row>
    <row r="3" spans="1:11" ht="15" customHeight="1" thickBot="1" x14ac:dyDescent="0.3">
      <c r="A3" s="10" t="s">
        <v>3</v>
      </c>
      <c r="B3" s="11"/>
      <c r="C3" s="12"/>
      <c r="D3" s="13">
        <f>SUM(G:G)</f>
        <v>1361259.6</v>
      </c>
      <c r="E3" s="10" t="s">
        <v>4</v>
      </c>
      <c r="F3" s="11"/>
      <c r="G3" s="12"/>
      <c r="H3" s="13">
        <f>SUM(I:I)</f>
        <v>0</v>
      </c>
    </row>
    <row r="4" spans="1:11" ht="15" customHeight="1" thickBot="1" x14ac:dyDescent="0.3">
      <c r="A4" s="14" t="s">
        <v>5</v>
      </c>
      <c r="B4" s="15">
        <v>0</v>
      </c>
      <c r="C4" s="16" t="s">
        <v>6</v>
      </c>
      <c r="D4" s="17">
        <f>ROUND($D$3*B4,2)</f>
        <v>0</v>
      </c>
      <c r="E4" s="18" t="s">
        <v>7</v>
      </c>
      <c r="F4" s="15">
        <v>0</v>
      </c>
      <c r="G4" s="16" t="s">
        <v>6</v>
      </c>
      <c r="H4" s="17">
        <f>ROUND($H$3*F4,2)</f>
        <v>0</v>
      </c>
    </row>
    <row r="5" spans="1:11" ht="15.75" thickBot="1" x14ac:dyDescent="0.3">
      <c r="A5" s="14" t="s">
        <v>8</v>
      </c>
      <c r="B5" s="15">
        <v>0</v>
      </c>
      <c r="C5" s="16" t="s">
        <v>9</v>
      </c>
      <c r="D5" s="17">
        <f>ROUND($D$3*B5,2)</f>
        <v>0</v>
      </c>
      <c r="E5" s="18" t="s">
        <v>10</v>
      </c>
      <c r="F5" s="15">
        <v>0</v>
      </c>
      <c r="G5" s="16" t="s">
        <v>9</v>
      </c>
      <c r="H5" s="17">
        <f>ROUND($H$3*F5,2)</f>
        <v>0</v>
      </c>
    </row>
    <row r="6" spans="1:11" ht="15.75" thickBot="1" x14ac:dyDescent="0.3">
      <c r="A6" s="19" t="s">
        <v>11</v>
      </c>
      <c r="B6" s="20"/>
      <c r="C6" s="21"/>
      <c r="D6" s="17">
        <f>SUM(D3,D4,D5)</f>
        <v>1361259.6</v>
      </c>
      <c r="E6" s="19" t="s">
        <v>12</v>
      </c>
      <c r="F6" s="20"/>
      <c r="G6" s="21"/>
      <c r="H6" s="17">
        <f>SUM(H3,H4,H5)</f>
        <v>0</v>
      </c>
    </row>
    <row r="7" spans="1:11" ht="15.75" thickBot="1" x14ac:dyDescent="0.3">
      <c r="A7" s="22" t="s">
        <v>13</v>
      </c>
      <c r="B7" s="23">
        <v>0.21</v>
      </c>
      <c r="C7" s="16" t="s">
        <v>14</v>
      </c>
      <c r="D7" s="17">
        <f>ROUND($D$6*B7,2)</f>
        <v>285864.52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11" ht="15.75" thickBot="1" x14ac:dyDescent="0.3">
      <c r="A8" s="26" t="s">
        <v>15</v>
      </c>
      <c r="B8" s="27"/>
      <c r="C8" s="28"/>
      <c r="D8" s="29">
        <f>SUM(D6:D7)</f>
        <v>1647124.12</v>
      </c>
      <c r="E8" s="26" t="s">
        <v>16</v>
      </c>
      <c r="F8" s="27"/>
      <c r="G8" s="28"/>
      <c r="H8" s="29">
        <f>SUM(H6:H7)</f>
        <v>0</v>
      </c>
    </row>
    <row r="9" spans="1:11" ht="15.75" thickBot="1" x14ac:dyDescent="0.3"/>
    <row r="10" spans="1:11" ht="15.75" thickBot="1" x14ac:dyDescent="0.3">
      <c r="A10" s="30"/>
      <c r="F10" s="31" t="s">
        <v>17</v>
      </c>
      <c r="G10" s="32"/>
      <c r="H10" s="31" t="s">
        <v>18</v>
      </c>
      <c r="I10" s="32"/>
    </row>
    <row r="11" spans="1:11" x14ac:dyDescent="0.25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11" ht="33.75" customHeight="1" x14ac:dyDescent="0.25">
      <c r="A12" s="35" t="s">
        <v>28</v>
      </c>
      <c r="B12" s="35"/>
      <c r="C12" s="36" t="s">
        <v>33</v>
      </c>
      <c r="D12" s="35"/>
      <c r="E12" s="37"/>
      <c r="F12" s="37"/>
      <c r="G12" s="38"/>
      <c r="H12" s="39"/>
      <c r="I12" s="39"/>
    </row>
    <row r="13" spans="1:11" ht="28.5" customHeight="1" x14ac:dyDescent="0.25">
      <c r="A13" s="40" t="s">
        <v>32</v>
      </c>
      <c r="B13" s="40"/>
      <c r="C13" s="41" t="s">
        <v>34</v>
      </c>
      <c r="D13" s="40"/>
      <c r="E13" s="42"/>
      <c r="F13" s="42"/>
      <c r="G13" s="43"/>
      <c r="H13" s="44"/>
      <c r="I13" s="44"/>
    </row>
    <row r="14" spans="1:11" x14ac:dyDescent="0.25">
      <c r="A14" s="40"/>
      <c r="B14" s="40" t="s">
        <v>35</v>
      </c>
      <c r="C14" s="40" t="s">
        <v>36</v>
      </c>
      <c r="D14" s="45" t="s">
        <v>37</v>
      </c>
      <c r="E14" s="42">
        <v>104</v>
      </c>
      <c r="F14" s="42">
        <v>365.93</v>
      </c>
      <c r="G14" s="43">
        <f>ROUND(E14*F14,2)</f>
        <v>38056.720000000001</v>
      </c>
      <c r="H14" s="3"/>
      <c r="I14" s="44">
        <f t="shared" ref="I14:I19" si="0">ROUND(E14*H14,2)</f>
        <v>0</v>
      </c>
      <c r="K14" s="46" t="str">
        <f>+IF(H14&gt;F14,"Importe superior a importe máximo","")</f>
        <v/>
      </c>
    </row>
    <row r="15" spans="1:11" x14ac:dyDescent="0.25">
      <c r="A15" s="40"/>
      <c r="B15" s="40" t="s">
        <v>38</v>
      </c>
      <c r="C15" s="40" t="s">
        <v>39</v>
      </c>
      <c r="D15" s="45" t="s">
        <v>37</v>
      </c>
      <c r="E15" s="42">
        <v>608</v>
      </c>
      <c r="F15" s="42">
        <v>365.93</v>
      </c>
      <c r="G15" s="43">
        <f t="shared" ref="G15:G16" si="1">ROUND(E15*F15,2)</f>
        <v>222485.44</v>
      </c>
      <c r="H15" s="3"/>
      <c r="I15" s="44">
        <f t="shared" si="0"/>
        <v>0</v>
      </c>
      <c r="K15" s="46" t="str">
        <f t="shared" ref="K15:K16" si="2">+IF(H15&gt;F15,"Importe superior a importe máximo","")</f>
        <v/>
      </c>
    </row>
    <row r="16" spans="1:11" x14ac:dyDescent="0.25">
      <c r="A16" s="40"/>
      <c r="B16" s="40" t="s">
        <v>40</v>
      </c>
      <c r="C16" s="40" t="s">
        <v>41</v>
      </c>
      <c r="D16" s="45" t="s">
        <v>37</v>
      </c>
      <c r="E16" s="42">
        <v>104</v>
      </c>
      <c r="F16" s="42">
        <v>365.93</v>
      </c>
      <c r="G16" s="43">
        <f t="shared" si="1"/>
        <v>38056.720000000001</v>
      </c>
      <c r="H16" s="3"/>
      <c r="I16" s="44">
        <f t="shared" si="0"/>
        <v>0</v>
      </c>
      <c r="K16" s="46" t="str">
        <f t="shared" si="2"/>
        <v/>
      </c>
    </row>
    <row r="17" spans="1:11" ht="34.5" customHeight="1" x14ac:dyDescent="0.25">
      <c r="A17" s="40" t="s">
        <v>42</v>
      </c>
      <c r="B17" s="40"/>
      <c r="C17" s="41" t="s">
        <v>43</v>
      </c>
      <c r="D17" s="45"/>
      <c r="E17" s="42"/>
      <c r="F17" s="42"/>
      <c r="G17" s="43"/>
      <c r="H17" s="44"/>
      <c r="I17" s="44"/>
    </row>
    <row r="18" spans="1:11" x14ac:dyDescent="0.25">
      <c r="A18" s="40"/>
      <c r="B18" s="40" t="s">
        <v>44</v>
      </c>
      <c r="C18" s="40" t="s">
        <v>45</v>
      </c>
      <c r="D18" s="45" t="s">
        <v>37</v>
      </c>
      <c r="E18" s="42">
        <v>1216</v>
      </c>
      <c r="F18" s="42">
        <v>365.93</v>
      </c>
      <c r="G18" s="43">
        <f t="shared" ref="G18:G19" si="3">ROUND(E18*F18,2)</f>
        <v>444970.88</v>
      </c>
      <c r="H18" s="3"/>
      <c r="I18" s="44">
        <f t="shared" si="0"/>
        <v>0</v>
      </c>
      <c r="K18" s="46" t="str">
        <f>+IF(H18&gt;F18,"Importe superior a importe máximo","")</f>
        <v/>
      </c>
    </row>
    <row r="19" spans="1:11" x14ac:dyDescent="0.25">
      <c r="A19" s="40"/>
      <c r="B19" s="40" t="s">
        <v>46</v>
      </c>
      <c r="C19" s="40" t="s">
        <v>47</v>
      </c>
      <c r="D19" s="45" t="s">
        <v>37</v>
      </c>
      <c r="E19" s="42">
        <v>1687.9999999999998</v>
      </c>
      <c r="F19" s="42">
        <v>365.93</v>
      </c>
      <c r="G19" s="43">
        <f t="shared" si="3"/>
        <v>617689.84</v>
      </c>
      <c r="H19" s="3"/>
      <c r="I19" s="44">
        <f t="shared" si="0"/>
        <v>0</v>
      </c>
      <c r="K19" s="46" t="str">
        <f t="shared" ref="K19:K20" si="4">+IF(H19&gt;F19,"Importe superior a importe máximo","")</f>
        <v/>
      </c>
    </row>
    <row r="20" spans="1:11" x14ac:dyDescent="0.25">
      <c r="K20" s="46" t="str">
        <f t="shared" si="4"/>
        <v/>
      </c>
    </row>
  </sheetData>
  <sheetProtection algorithmName="SHA-512" hashValue="5n/5L2FDA5f2kX5EZUZqssgYrVGN+bFI9XfGOCP7BEycVTcmXRlMXKVwybzHyIcWhYkGDDwxwUhRO1qnNw8yRg==" saltValue="qX9aDIa2LRNroTpr+N6wI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N30" sqref="N30"/>
    </sheetView>
  </sheetViews>
  <sheetFormatPr baseColWidth="10" defaultColWidth="11.42578125" defaultRowHeight="15" x14ac:dyDescent="0.25"/>
  <cols>
    <col min="2" max="2" width="67.7109375" customWidth="1"/>
  </cols>
  <sheetData>
    <row r="2" spans="2:2" x14ac:dyDescent="0.25">
      <c r="B2" s="1" t="s">
        <v>29</v>
      </c>
    </row>
    <row r="3" spans="2:2" x14ac:dyDescent="0.25">
      <c r="B3" s="1" t="s">
        <v>30</v>
      </c>
    </row>
    <row r="4" spans="2:2" ht="25.5" x14ac:dyDescent="0.25">
      <c r="B4" s="2" t="s">
        <v>31</v>
      </c>
    </row>
  </sheetData>
  <sheetProtection algorithmName="SHA-512" hashValue="4ewbLoxvrZVAhq6Tb16B5IVIZnU5XdVOG/9h2bVCMzwIqN+E8kKrumQkoBEAHjrsUbcMSqIw65xH1cfqSKVdxA==" saltValue="3cGrvs5N1YhJSgVFB+f90A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Casas Serrano, Miguel Ángel</cp:lastModifiedBy>
  <cp:revision/>
  <dcterms:created xsi:type="dcterms:W3CDTF">2023-06-09T08:33:37Z</dcterms:created>
  <dcterms:modified xsi:type="dcterms:W3CDTF">2025-04-29T12:35:12Z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