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6723\Documents\Boi\Pliego reparaciones\"/>
    </mc:Choice>
  </mc:AlternateContent>
  <xr:revisionPtr revIDLastSave="0" documentId="13_ncr:1_{374F6280-D861-47B5-ADC3-382262A3D093}" xr6:coauthVersionLast="36" xr6:coauthVersionMax="47" xr10:uidLastSave="{00000000-0000-0000-0000-000000000000}"/>
  <bookViews>
    <workbookView xWindow="22932" yWindow="-108" windowWidth="23256" windowHeight="1245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" i="1" l="1"/>
  <c r="I46" i="1"/>
  <c r="I47" i="1"/>
  <c r="I48" i="1"/>
  <c r="I49" i="1"/>
  <c r="G45" i="1"/>
  <c r="G46" i="1"/>
  <c r="G47" i="1"/>
  <c r="G48" i="1"/>
  <c r="G49" i="1"/>
  <c r="I39" i="1"/>
  <c r="I40" i="1"/>
  <c r="G39" i="1"/>
  <c r="G40" i="1"/>
  <c r="I30" i="1"/>
  <c r="I33" i="1"/>
  <c r="I34" i="1"/>
  <c r="I35" i="1"/>
  <c r="I31" i="1"/>
  <c r="G30" i="1"/>
  <c r="G31" i="1"/>
  <c r="G33" i="1"/>
  <c r="G34" i="1"/>
  <c r="G32" i="1"/>
  <c r="I32" i="1"/>
  <c r="G22" i="1"/>
  <c r="G23" i="1"/>
  <c r="G24" i="1"/>
  <c r="I16" i="1"/>
  <c r="I17" i="1"/>
  <c r="I18" i="1"/>
  <c r="I19" i="1"/>
  <c r="I20" i="1"/>
  <c r="G16" i="1"/>
  <c r="G17" i="1"/>
  <c r="G18" i="1"/>
  <c r="G19" i="1"/>
  <c r="G20" i="1"/>
  <c r="I53" i="1"/>
  <c r="G53" i="1"/>
  <c r="I52" i="1"/>
  <c r="G52" i="1"/>
  <c r="I51" i="1"/>
  <c r="G51" i="1"/>
  <c r="I44" i="1"/>
  <c r="G44" i="1"/>
  <c r="I43" i="1"/>
  <c r="G43" i="1"/>
  <c r="I41" i="1"/>
  <c r="G41" i="1"/>
  <c r="I38" i="1"/>
  <c r="G38" i="1"/>
  <c r="I37" i="1"/>
  <c r="G37" i="1"/>
  <c r="G35" i="1"/>
  <c r="I28" i="1"/>
  <c r="G28" i="1"/>
  <c r="I27" i="1"/>
  <c r="G27" i="1"/>
  <c r="I26" i="1"/>
  <c r="G26" i="1"/>
  <c r="I22" i="1" l="1"/>
  <c r="I23" i="1"/>
  <c r="I24" i="1"/>
  <c r="G15" i="1"/>
  <c r="G14" i="1"/>
  <c r="I14" i="1"/>
  <c r="I15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<sst xmlns="http://schemas.openxmlformats.org/spreadsheetml/2006/main" count="163" uniqueCount="119">
  <si>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</si>
  <si>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</si>
  <si>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</si>
  <si>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</si>
  <si>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</si>
  <si>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</si>
  <si>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</si>
  <si>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</si>
  <si>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</si>
  <si>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</si>
  <si>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</si>
  <si>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</si>
  <si>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</si>
  <si>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</si>
  <si>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</si>
  <si>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</si>
  <si>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</si>
  <si>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</si>
  <si>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</si>
  <si>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</si>
  <si>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</si>
  <si>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</si>
  <si>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</si>
  <si>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</si>
  <si>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</si>
  <si>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</si>
  <si>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</si>
  <si>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</si>
  <si>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</si>
  <si>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T1</t>
  </si>
  <si>
    <t>1.1</t>
  </si>
  <si>
    <t>C1</t>
  </si>
  <si>
    <t>UC01</t>
  </si>
  <si>
    <t>UC02</t>
  </si>
  <si>
    <t>ud</t>
  </si>
  <si>
    <t>UC03</t>
  </si>
  <si>
    <t>UC04</t>
  </si>
  <si>
    <t>UC05</t>
  </si>
  <si>
    <t>UC06</t>
  </si>
  <si>
    <t>1.2</t>
  </si>
  <si>
    <t>C2</t>
  </si>
  <si>
    <t>UC07</t>
  </si>
  <si>
    <t>UC08</t>
  </si>
  <si>
    <t>UC09</t>
  </si>
  <si>
    <t>Campos a rellenar por Metro</t>
  </si>
  <si>
    <t>Campos a rellenar por el ofertante</t>
  </si>
  <si>
    <t>Campos calculados</t>
  </si>
  <si>
    <t>Reparaciones equipos de sistemas radio.</t>
  </si>
  <si>
    <t>BASE VHF TAIT TB8100</t>
  </si>
  <si>
    <t>1.3</t>
  </si>
  <si>
    <t>1.4</t>
  </si>
  <si>
    <t>1.5</t>
  </si>
  <si>
    <t>C3</t>
  </si>
  <si>
    <t>C4</t>
  </si>
  <si>
    <t>C5</t>
  </si>
  <si>
    <t>1.6</t>
  </si>
  <si>
    <t>1.7</t>
  </si>
  <si>
    <t>UC10</t>
  </si>
  <si>
    <t>UC11</t>
  </si>
  <si>
    <t>UC12</t>
  </si>
  <si>
    <t>UC13</t>
  </si>
  <si>
    <t>Reparación reciter</t>
  </si>
  <si>
    <t>Reparación amplificador de potencia</t>
  </si>
  <si>
    <t>Reparación fuente de alimentación</t>
  </si>
  <si>
    <t>Ajuste duplexor</t>
  </si>
  <si>
    <t>Reparación duplexor</t>
  </si>
  <si>
    <t>Reajuste / reparación pequeño material</t>
  </si>
  <si>
    <t>Reparación F. A cambio de placa principal</t>
  </si>
  <si>
    <t>EMISORA VHF TAIT TM8115</t>
  </si>
  <si>
    <t>C7</t>
  </si>
  <si>
    <t>C6</t>
  </si>
  <si>
    <t>Sustitución fuente de alimentación</t>
  </si>
  <si>
    <t>Reparación emisora</t>
  </si>
  <si>
    <t>COMBINADOR MULTIPLE RTT·RTE/RTS·TETRA</t>
  </si>
  <si>
    <t>Reparación de cableado interno.</t>
  </si>
  <si>
    <t>Sustitución  y ajuste de Filtros.</t>
  </si>
  <si>
    <t>Reparación módulo combinador.</t>
  </si>
  <si>
    <t>UC14</t>
  </si>
  <si>
    <t>UC15</t>
  </si>
  <si>
    <t>UC16</t>
  </si>
  <si>
    <t>UC17</t>
  </si>
  <si>
    <t>UC18</t>
  </si>
  <si>
    <t>MOTOROLA MTP 3550</t>
  </si>
  <si>
    <t>Reparación placa radio y conmutador</t>
  </si>
  <si>
    <t>Reparación circuito microprocesador</t>
  </si>
  <si>
    <t>Reparación placa lateral con cambio de carcasa</t>
  </si>
  <si>
    <t>Reparación receptor con potenciómetro de volumen</t>
  </si>
  <si>
    <t>Reparación conector antena</t>
  </si>
  <si>
    <t>Reparación circuito de alimentación</t>
  </si>
  <si>
    <t>UC19</t>
  </si>
  <si>
    <t>UC20</t>
  </si>
  <si>
    <t>UC21</t>
  </si>
  <si>
    <t>UC22</t>
  </si>
  <si>
    <t xml:space="preserve">MOTOROLA DP-2400 </t>
  </si>
  <si>
    <t>Reparación paso de potencia</t>
  </si>
  <si>
    <t>Reparación placa lateral con cambio de carcasa frontal/trasera</t>
  </si>
  <si>
    <t>UC23</t>
  </si>
  <si>
    <t>UC24</t>
  </si>
  <si>
    <t>UC25</t>
  </si>
  <si>
    <t>UC26</t>
  </si>
  <si>
    <t>UC27</t>
  </si>
  <si>
    <t>UC28</t>
  </si>
  <si>
    <t>UC29</t>
  </si>
  <si>
    <t>UC30</t>
  </si>
  <si>
    <t>UC31</t>
  </si>
  <si>
    <t>UC32</t>
  </si>
  <si>
    <t>UC33</t>
  </si>
  <si>
    <t>Cableado (interno/externo)</t>
  </si>
  <si>
    <t>Reparación PTT</t>
  </si>
  <si>
    <t xml:space="preserve">Reparación cápsula micro / capsula altavoz </t>
  </si>
  <si>
    <t>Reparación cambio base de teléfono</t>
  </si>
  <si>
    <t>Reparación cambio carcasa micro/auricular</t>
  </si>
  <si>
    <t>Reparación botón PTT y cápsula altavoz</t>
  </si>
  <si>
    <t>Sustitución carcasa microauricular y base de cargador</t>
  </si>
  <si>
    <t>UC34</t>
  </si>
  <si>
    <t>TELÉFONO ACKERMAN</t>
  </si>
  <si>
    <t xml:space="preserve">MONITOR POGUI </t>
  </si>
  <si>
    <t xml:space="preserve">Placa base 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</si>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</sst>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49" fontId="3" fillId="0" borderId="0" xfId="0" applyNumberFormat="1" applyFont="1" applyProtection="1">
      <protection locked="0"/>
    </xf>
    <xf numFmtId="1" fontId="3" fillId="0" borderId="0" xfId="0" applyNumberFormat="1" applyFont="1" applyProtection="1">
      <protection locked="0"/>
    </xf>
    <xf numFmtId="10" fontId="3" fillId="3" borderId="4" xfId="0" quotePrefix="1" applyNumberFormat="1" applyFont="1" applyFill="1" applyBorder="1" applyProtection="1">
      <protection locked="0"/>
    </xf>
    <xf numFmtId="9" fontId="3" fillId="0" borderId="4" xfId="0" quotePrefix="1" applyNumberFormat="1" applyFont="1" applyBorder="1" applyProtection="1">
      <protection locked="0"/>
    </xf>
    <xf numFmtId="4" fontId="3" fillId="0" borderId="0" xfId="0" applyNumberFormat="1" applyFont="1" applyProtection="1">
      <protection locked="0"/>
    </xf>
    <xf numFmtId="10" fontId="3" fillId="0" borderId="4" xfId="0" quotePrefix="1" applyNumberFormat="1" applyFont="1" applyBorder="1" applyProtection="1">
      <protection locked="0"/>
    </xf>
    <xf numFmtId="4" fontId="3" fillId="3" borderId="0" xfId="0" applyNumberFormat="1" applyFont="1" applyFill="1" applyProtection="1">
      <protection locked="0"/>
    </xf>
    <xf numFmtId="3" fontId="3" fillId="0" borderId="3" xfId="0" applyNumberFormat="1" applyFont="1" applyBorder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0" fontId="0" fillId="0" borderId="0" xfId="0" applyProtection="1">
      <protection locked="0"/>
    </xf>
    <xf numFmtId="164" fontId="0" fillId="4" borderId="0" xfId="0" applyNumberFormat="1" applyFill="1" applyProtection="1">
      <protection locked="0"/>
    </xf>
    <xf numFmtId="4" fontId="3" fillId="4" borderId="0" xfId="0" applyNumberFormat="1" applyFont="1" applyFill="1" applyProtection="1">
      <protection locked="0"/>
    </xf>
    <xf numFmtId="4" fontId="0" fillId="4" borderId="0" xfId="0" applyNumberFormat="1" applyFill="1" applyProtection="1">
      <protection locked="0"/>
    </xf>
    <xf numFmtId="49" fontId="5" fillId="0" borderId="0" xfId="0" applyNumberFormat="1" applyFont="1" applyAlignment="1">
      <alignment horizontal="justify" vertical="top"/>
    </xf>
    <xf numFmtId="0" fontId="5" fillId="0" borderId="0" xfId="0" applyFont="1" applyAlignment="1">
      <alignment horizontal="justify" vertical="top"/>
    </xf>
    <xf numFmtId="4" fontId="3" fillId="0" borderId="0" xfId="0" applyNumberFormat="1" applyFont="1" applyAlignment="1">
      <alignment vertical="top"/>
    </xf>
    <xf numFmtId="4" fontId="3" fillId="4" borderId="0" xfId="0" applyNumberFormat="1" applyFont="1" applyFill="1"/>
    <xf numFmtId="4" fontId="0" fillId="4" borderId="0" xfId="0" applyNumberFormat="1" applyFill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53"/>
  <sheetViews>
    <sheetView tabSelected="1" workbookViewId="0">
      <selection activeCell="B2" sqref="B2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42.33203125" customWidth="1"/>
    <col min="4" max="4" width="18.6640625" customWidth="1"/>
    <col min="5" max="5" width="27.6640625" style="11" customWidth="1"/>
    <col min="6" max="6" width="18" style="11" bestFit="1" customWidth="1"/>
    <col min="7" max="7" width="22.5546875" style="12" customWidth="1"/>
    <col min="8" max="8" width="19.6640625" bestFit="1" customWidth="1"/>
    <col min="9" max="9" width="18.6640625" style="11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10" t="s">
        <v>0</v>
      </c>
      <c r="H1" s="10" t="s">
        <v>1</v>
      </c>
    </row>
    <row r="2" spans="1:9" ht="15" thickBot="1" x14ac:dyDescent="0.35">
      <c r="A2" s="13" t="s">
        <v>2</v>
      </c>
      <c r="B2" s="9">
        <v>1</v>
      </c>
    </row>
    <row r="3" spans="1:9" ht="15" customHeight="1" thickBot="1" x14ac:dyDescent="0.35">
      <c r="A3" s="37" t="s">
        <v>3</v>
      </c>
      <c r="B3" s="38"/>
      <c r="C3" s="39"/>
      <c r="D3" s="14">
        <f>SUM(G:G)</f>
        <v>114672.03</v>
      </c>
      <c r="E3" s="37" t="s">
        <v>4</v>
      </c>
      <c r="F3" s="38"/>
      <c r="G3" s="39"/>
      <c r="H3" s="14">
        <f>SUM(I:I)</f>
        <v>0</v>
      </c>
    </row>
    <row r="4" spans="1:9" ht="15" customHeight="1" thickBot="1" x14ac:dyDescent="0.35">
      <c r="A4" s="15" t="s">
        <v>5</v>
      </c>
      <c r="B4" s="7">
        <v>0.06</v>
      </c>
      <c r="C4" s="16" t="s">
        <v>6</v>
      </c>
      <c r="D4" s="17">
        <f>ROUND($D$3*B4,2)</f>
        <v>6880.32</v>
      </c>
      <c r="E4" s="18" t="s">
        <v>7</v>
      </c>
      <c r="F4" s="4" t="s">
        <v>118</v>
      </c>
      <c r="G4" s="16" t="s">
        <v>6</v>
      </c>
      <c r="H4" s="17" t="e">
        <f>ROUND($H$3*F4,2)</f>
        <v>#VALUE!</v>
      </c>
    </row>
    <row r="5" spans="1:9" ht="15" thickBot="1" x14ac:dyDescent="0.35">
      <c r="A5" s="15" t="s">
        <v>8</v>
      </c>
      <c r="B5" s="7">
        <v>0.09</v>
      </c>
      <c r="C5" s="16" t="s">
        <v>9</v>
      </c>
      <c r="D5" s="17">
        <f>ROUND($D$3*B5,2)</f>
        <v>10320.48</v>
      </c>
      <c r="E5" s="18" t="s">
        <v>10</v>
      </c>
      <c r="F5" s="4" t="s">
        <v>118</v>
      </c>
      <c r="G5" s="16" t="s">
        <v>9</v>
      </c>
      <c r="H5" s="17" t="e">
        <f>ROUND($H$3*F5,2)</f>
        <v>#VALUE!</v>
      </c>
    </row>
    <row r="6" spans="1:9" ht="15" thickBot="1" x14ac:dyDescent="0.35">
      <c r="A6" s="40" t="s">
        <v>11</v>
      </c>
      <c r="B6" s="41"/>
      <c r="C6" s="42"/>
      <c r="D6" s="17">
        <f>SUM(D3,D4,D5)</f>
        <v>131872.83000000002</v>
      </c>
      <c r="E6" s="40" t="s">
        <v>12</v>
      </c>
      <c r="F6" s="41"/>
      <c r="G6" s="42"/>
      <c r="H6" s="17" t="e">
        <f>SUM(H3,H4,H5)</f>
        <v>#VALUE!</v>
      </c>
    </row>
    <row r="7" spans="1:9" ht="15" thickBot="1" x14ac:dyDescent="0.35">
      <c r="A7" s="19" t="s">
        <v>13</v>
      </c>
      <c r="B7" s="5">
        <v>0.21</v>
      </c>
      <c r="C7" s="16" t="s">
        <v>14</v>
      </c>
      <c r="D7" s="17">
        <f>ROUND($D$6*B7,2)</f>
        <v>27693.29</v>
      </c>
      <c r="E7" s="20" t="s">
        <v>13</v>
      </c>
      <c r="F7" s="21">
        <f>B7</f>
        <v>0.21</v>
      </c>
      <c r="G7" s="16" t="s">
        <v>14</v>
      </c>
      <c r="H7" s="17" t="e">
        <f>ROUND($H$6*F7,2)</f>
        <v>#VALUE!</v>
      </c>
    </row>
    <row r="8" spans="1:9" ht="15" thickBot="1" x14ac:dyDescent="0.35">
      <c r="A8" s="43" t="s">
        <v>15</v>
      </c>
      <c r="B8" s="44"/>
      <c r="C8" s="45"/>
      <c r="D8" s="22">
        <f>SUM(D6:D7)</f>
        <v>159566.12000000002</v>
      </c>
      <c r="E8" s="43" t="s">
        <v>16</v>
      </c>
      <c r="F8" s="44"/>
      <c r="G8" s="45"/>
      <c r="H8" s="22" t="e">
        <f>SUM(H6:H7)</f>
        <v>#VALUE!</v>
      </c>
    </row>
    <row r="9" spans="1:9" ht="15" thickBot="1" x14ac:dyDescent="0.35"/>
    <row r="10" spans="1:9" ht="15" thickBot="1" x14ac:dyDescent="0.35">
      <c r="A10" s="23"/>
      <c r="F10" s="35" t="s">
        <v>17</v>
      </c>
      <c r="G10" s="36"/>
      <c r="H10" s="35" t="s">
        <v>18</v>
      </c>
      <c r="I10" s="36"/>
    </row>
    <row r="11" spans="1:9" x14ac:dyDescent="0.3">
      <c r="A11" s="24" t="s">
        <v>19</v>
      </c>
      <c r="B11" s="24" t="s">
        <v>20</v>
      </c>
      <c r="C11" s="24" t="s">
        <v>21</v>
      </c>
      <c r="D11" s="24" t="s">
        <v>22</v>
      </c>
      <c r="E11" s="25" t="s">
        <v>23</v>
      </c>
      <c r="F11" s="25" t="s">
        <v>24</v>
      </c>
      <c r="G11" s="24" t="s">
        <v>25</v>
      </c>
      <c r="H11" s="24" t="s">
        <v>26</v>
      </c>
      <c r="I11" s="24" t="s">
        <v>27</v>
      </c>
    </row>
    <row r="12" spans="1:9" s="26" customFormat="1" x14ac:dyDescent="0.3">
      <c r="A12" s="2" t="s">
        <v>28</v>
      </c>
      <c r="B12" s="2" t="s">
        <v>29</v>
      </c>
      <c r="C12" s="2" t="s">
        <v>47</v>
      </c>
      <c r="D12" s="2"/>
      <c r="E12" s="6"/>
      <c r="F12" s="6"/>
      <c r="G12" s="27"/>
      <c r="H12" s="8"/>
      <c r="I12" s="28"/>
    </row>
    <row r="13" spans="1:9" s="26" customFormat="1" x14ac:dyDescent="0.3">
      <c r="A13" s="2" t="s">
        <v>30</v>
      </c>
      <c r="B13" s="2" t="s">
        <v>31</v>
      </c>
      <c r="C13" s="2" t="s">
        <v>48</v>
      </c>
      <c r="D13" s="2"/>
      <c r="E13" s="6"/>
      <c r="F13" s="6"/>
      <c r="G13" s="27"/>
      <c r="H13" s="8"/>
      <c r="I13" s="28"/>
    </row>
    <row r="14" spans="1:9" s="26" customFormat="1" x14ac:dyDescent="0.3">
      <c r="A14" s="2"/>
      <c r="B14" s="2" t="s">
        <v>32</v>
      </c>
      <c r="C14" s="2" t="s">
        <v>61</v>
      </c>
      <c r="D14" s="3" t="s">
        <v>34</v>
      </c>
      <c r="E14" s="6">
        <v>16</v>
      </c>
      <c r="F14" s="32">
        <v>448.94850000000002</v>
      </c>
      <c r="G14" s="29">
        <f>ROUND(E14*F14,2)</f>
        <v>7183.18</v>
      </c>
      <c r="H14" s="8"/>
      <c r="I14" s="28">
        <f>ROUND(E14*H14,2)</f>
        <v>0</v>
      </c>
    </row>
    <row r="15" spans="1:9" s="26" customFormat="1" x14ac:dyDescent="0.3">
      <c r="A15" s="2"/>
      <c r="B15" s="2" t="s">
        <v>33</v>
      </c>
      <c r="C15" s="2" t="s">
        <v>62</v>
      </c>
      <c r="D15" s="3" t="s">
        <v>34</v>
      </c>
      <c r="E15" s="6">
        <v>16</v>
      </c>
      <c r="F15" s="32">
        <v>448.94850000000002</v>
      </c>
      <c r="G15" s="29">
        <f t="shared" ref="G15:G24" si="0">ROUND(E15*F15,2)</f>
        <v>7183.18</v>
      </c>
      <c r="H15" s="8"/>
      <c r="I15" s="28">
        <f t="shared" ref="I15:I24" si="1">ROUND(E15*H15,2)</f>
        <v>0</v>
      </c>
    </row>
    <row r="16" spans="1:9" s="26" customFormat="1" ht="14.4" customHeight="1" x14ac:dyDescent="0.3">
      <c r="A16" s="2"/>
      <c r="B16" s="2" t="s">
        <v>35</v>
      </c>
      <c r="C16" s="2" t="s">
        <v>67</v>
      </c>
      <c r="D16" s="3" t="s">
        <v>34</v>
      </c>
      <c r="E16" s="6">
        <v>8</v>
      </c>
      <c r="F16" s="32">
        <v>450.0111</v>
      </c>
      <c r="G16" s="34">
        <f t="shared" si="0"/>
        <v>3600.09</v>
      </c>
      <c r="H16" s="8"/>
      <c r="I16" s="33">
        <f t="shared" si="1"/>
        <v>0</v>
      </c>
    </row>
    <row r="17" spans="1:9" s="26" customFormat="1" x14ac:dyDescent="0.3">
      <c r="A17" s="2"/>
      <c r="B17" s="2" t="s">
        <v>36</v>
      </c>
      <c r="C17" s="2" t="s">
        <v>63</v>
      </c>
      <c r="D17" s="3" t="s">
        <v>34</v>
      </c>
      <c r="E17" s="6">
        <v>8</v>
      </c>
      <c r="F17" s="32">
        <v>329.40600000000006</v>
      </c>
      <c r="G17" s="34">
        <f t="shared" si="0"/>
        <v>2635.25</v>
      </c>
      <c r="H17" s="8"/>
      <c r="I17" s="33">
        <f t="shared" si="1"/>
        <v>0</v>
      </c>
    </row>
    <row r="18" spans="1:9" s="26" customFormat="1" x14ac:dyDescent="0.3">
      <c r="A18" s="2"/>
      <c r="B18" s="2" t="s">
        <v>37</v>
      </c>
      <c r="C18" s="2" t="s">
        <v>64</v>
      </c>
      <c r="D18" s="3" t="s">
        <v>34</v>
      </c>
      <c r="E18" s="6">
        <v>8</v>
      </c>
      <c r="F18" s="32">
        <v>150.50399999999999</v>
      </c>
      <c r="G18" s="34">
        <f t="shared" si="0"/>
        <v>1204.03</v>
      </c>
      <c r="H18" s="8"/>
      <c r="I18" s="33">
        <f t="shared" si="1"/>
        <v>0</v>
      </c>
    </row>
    <row r="19" spans="1:9" s="26" customFormat="1" x14ac:dyDescent="0.3">
      <c r="A19" s="2"/>
      <c r="B19" s="2" t="s">
        <v>38</v>
      </c>
      <c r="C19" s="2" t="s">
        <v>65</v>
      </c>
      <c r="D19" s="3" t="s">
        <v>34</v>
      </c>
      <c r="E19" s="6">
        <v>8</v>
      </c>
      <c r="F19" s="32">
        <v>125.38200000000001</v>
      </c>
      <c r="G19" s="34">
        <f t="shared" si="0"/>
        <v>1003.06</v>
      </c>
      <c r="H19" s="8"/>
      <c r="I19" s="33">
        <f t="shared" si="1"/>
        <v>0</v>
      </c>
    </row>
    <row r="20" spans="1:9" s="26" customFormat="1" x14ac:dyDescent="0.3">
      <c r="A20" s="2"/>
      <c r="B20" s="2" t="s">
        <v>41</v>
      </c>
      <c r="C20" s="2" t="s">
        <v>66</v>
      </c>
      <c r="D20" s="3" t="s">
        <v>34</v>
      </c>
      <c r="E20" s="6">
        <v>8</v>
      </c>
      <c r="F20" s="32">
        <v>125.38200000000001</v>
      </c>
      <c r="G20" s="34">
        <f t="shared" si="0"/>
        <v>1003.06</v>
      </c>
      <c r="H20" s="8"/>
      <c r="I20" s="33">
        <f t="shared" si="1"/>
        <v>0</v>
      </c>
    </row>
    <row r="21" spans="1:9" s="26" customFormat="1" x14ac:dyDescent="0.3">
      <c r="A21" s="2" t="s">
        <v>39</v>
      </c>
      <c r="B21" s="2" t="s">
        <v>40</v>
      </c>
      <c r="C21" s="31" t="s">
        <v>68</v>
      </c>
      <c r="D21" s="3"/>
      <c r="E21" s="6"/>
      <c r="F21" s="6"/>
      <c r="G21" s="29"/>
      <c r="H21" s="8"/>
      <c r="I21" s="28"/>
    </row>
    <row r="22" spans="1:9" s="26" customFormat="1" x14ac:dyDescent="0.3">
      <c r="A22" s="2"/>
      <c r="B22" s="2" t="s">
        <v>42</v>
      </c>
      <c r="C22" s="2" t="s">
        <v>63</v>
      </c>
      <c r="D22" s="3" t="s">
        <v>34</v>
      </c>
      <c r="E22" s="32">
        <v>20</v>
      </c>
      <c r="F22" s="32">
        <v>27.627600000000001</v>
      </c>
      <c r="G22" s="29">
        <f t="shared" si="0"/>
        <v>552.54999999999995</v>
      </c>
      <c r="H22" s="8"/>
      <c r="I22" s="28">
        <f t="shared" si="1"/>
        <v>0</v>
      </c>
    </row>
    <row r="23" spans="1:9" s="26" customFormat="1" x14ac:dyDescent="0.3">
      <c r="A23" s="2"/>
      <c r="B23" s="2" t="s">
        <v>43</v>
      </c>
      <c r="C23" s="2" t="s">
        <v>71</v>
      </c>
      <c r="D23" s="3" t="s">
        <v>34</v>
      </c>
      <c r="E23" s="32">
        <v>8</v>
      </c>
      <c r="F23" s="32">
        <v>116.886</v>
      </c>
      <c r="G23" s="29">
        <f t="shared" si="0"/>
        <v>935.09</v>
      </c>
      <c r="H23" s="8"/>
      <c r="I23" s="28">
        <f t="shared" si="1"/>
        <v>0</v>
      </c>
    </row>
    <row r="24" spans="1:9" s="26" customFormat="1" x14ac:dyDescent="0.3">
      <c r="A24" s="2"/>
      <c r="B24" s="2" t="s">
        <v>57</v>
      </c>
      <c r="C24" s="2" t="s">
        <v>72</v>
      </c>
      <c r="D24" s="3" t="s">
        <v>34</v>
      </c>
      <c r="E24" s="32">
        <v>8</v>
      </c>
      <c r="F24" s="32">
        <v>145.5762</v>
      </c>
      <c r="G24" s="29">
        <f t="shared" si="0"/>
        <v>1164.6099999999999</v>
      </c>
      <c r="H24" s="8"/>
      <c r="I24" s="28">
        <f t="shared" si="1"/>
        <v>0</v>
      </c>
    </row>
    <row r="25" spans="1:9" s="26" customFormat="1" x14ac:dyDescent="0.3">
      <c r="A25" s="2" t="s">
        <v>49</v>
      </c>
      <c r="B25" s="2" t="s">
        <v>52</v>
      </c>
      <c r="C25" s="2" t="s">
        <v>73</v>
      </c>
      <c r="D25" s="3"/>
      <c r="E25" s="6"/>
      <c r="F25" s="6"/>
      <c r="G25" s="29"/>
      <c r="H25" s="8"/>
      <c r="I25" s="28"/>
    </row>
    <row r="26" spans="1:9" s="26" customFormat="1" x14ac:dyDescent="0.3">
      <c r="A26" s="2"/>
      <c r="B26" s="2" t="s">
        <v>58</v>
      </c>
      <c r="C26" s="2" t="s">
        <v>74</v>
      </c>
      <c r="D26" s="3" t="s">
        <v>34</v>
      </c>
      <c r="E26" s="6">
        <v>8</v>
      </c>
      <c r="F26" s="6">
        <v>252.89879999999999</v>
      </c>
      <c r="G26" s="34">
        <f t="shared" ref="G26:G28" si="2">ROUND(E26*F26,2)</f>
        <v>2023.19</v>
      </c>
      <c r="H26" s="8"/>
      <c r="I26" s="33">
        <f t="shared" ref="I26:I28" si="3">ROUND(E26*H26,2)</f>
        <v>0</v>
      </c>
    </row>
    <row r="27" spans="1:9" s="26" customFormat="1" x14ac:dyDescent="0.3">
      <c r="A27" s="2"/>
      <c r="B27" s="2" t="s">
        <v>59</v>
      </c>
      <c r="C27" s="2" t="s">
        <v>75</v>
      </c>
      <c r="D27" s="3" t="s">
        <v>34</v>
      </c>
      <c r="E27" s="6">
        <v>8</v>
      </c>
      <c r="F27" s="6">
        <v>473.91960000000006</v>
      </c>
      <c r="G27" s="34">
        <f t="shared" si="2"/>
        <v>3791.36</v>
      </c>
      <c r="H27" s="8"/>
      <c r="I27" s="33">
        <f t="shared" si="3"/>
        <v>0</v>
      </c>
    </row>
    <row r="28" spans="1:9" s="26" customFormat="1" x14ac:dyDescent="0.3">
      <c r="A28" s="2"/>
      <c r="B28" s="2" t="s">
        <v>60</v>
      </c>
      <c r="C28" s="2" t="s">
        <v>76</v>
      </c>
      <c r="D28" s="3" t="s">
        <v>34</v>
      </c>
      <c r="E28" s="6">
        <v>8</v>
      </c>
      <c r="F28" s="6">
        <v>499.42200000000003</v>
      </c>
      <c r="G28" s="34">
        <f t="shared" si="2"/>
        <v>3995.38</v>
      </c>
      <c r="H28" s="8"/>
      <c r="I28" s="33">
        <f t="shared" si="3"/>
        <v>0</v>
      </c>
    </row>
    <row r="29" spans="1:9" s="26" customFormat="1" x14ac:dyDescent="0.3">
      <c r="A29" s="2" t="s">
        <v>50</v>
      </c>
      <c r="B29" s="2" t="s">
        <v>53</v>
      </c>
      <c r="C29" s="2" t="s">
        <v>82</v>
      </c>
      <c r="D29" s="3"/>
      <c r="E29" s="6"/>
      <c r="F29" s="6"/>
      <c r="G29" s="29"/>
      <c r="H29" s="8"/>
      <c r="I29" s="28"/>
    </row>
    <row r="30" spans="1:9" s="26" customFormat="1" x14ac:dyDescent="0.3">
      <c r="A30" s="2"/>
      <c r="B30" s="2" t="s">
        <v>77</v>
      </c>
      <c r="C30" s="2" t="s">
        <v>83</v>
      </c>
      <c r="D30" s="3" t="s">
        <v>34</v>
      </c>
      <c r="E30" s="11">
        <v>20</v>
      </c>
      <c r="F30" s="11">
        <v>250</v>
      </c>
      <c r="G30" s="34">
        <f t="shared" ref="G30:G35" si="4">ROUND(E30*F30,2)</f>
        <v>5000</v>
      </c>
      <c r="H30" s="8"/>
      <c r="I30" s="33">
        <f t="shared" ref="I30:I35" si="5">ROUND(E30*H30,2)</f>
        <v>0</v>
      </c>
    </row>
    <row r="31" spans="1:9" s="26" customFormat="1" x14ac:dyDescent="0.3">
      <c r="A31" s="2"/>
      <c r="B31" s="2" t="s">
        <v>78</v>
      </c>
      <c r="C31" s="2" t="s">
        <v>84</v>
      </c>
      <c r="D31" s="3" t="s">
        <v>34</v>
      </c>
      <c r="E31" s="11">
        <v>20</v>
      </c>
      <c r="F31" s="11">
        <v>300</v>
      </c>
      <c r="G31" s="34">
        <f t="shared" si="4"/>
        <v>6000</v>
      </c>
      <c r="H31" s="8"/>
      <c r="I31" s="33">
        <f t="shared" si="5"/>
        <v>0</v>
      </c>
    </row>
    <row r="32" spans="1:9" s="26" customFormat="1" x14ac:dyDescent="0.3">
      <c r="A32" s="2"/>
      <c r="B32" s="2" t="s">
        <v>79</v>
      </c>
      <c r="C32" s="2" t="s">
        <v>85</v>
      </c>
      <c r="D32" s="3" t="s">
        <v>34</v>
      </c>
      <c r="E32" s="11">
        <v>20</v>
      </c>
      <c r="F32" s="11">
        <v>160</v>
      </c>
      <c r="G32" s="34">
        <f t="shared" si="4"/>
        <v>3200</v>
      </c>
      <c r="H32" s="8"/>
      <c r="I32" s="33">
        <f t="shared" si="5"/>
        <v>0</v>
      </c>
    </row>
    <row r="33" spans="1:9" s="26" customFormat="1" x14ac:dyDescent="0.3">
      <c r="A33" s="2"/>
      <c r="B33" s="2" t="s">
        <v>80</v>
      </c>
      <c r="C33" s="2" t="s">
        <v>86</v>
      </c>
      <c r="D33" s="3" t="s">
        <v>34</v>
      </c>
      <c r="E33" s="11">
        <v>20</v>
      </c>
      <c r="F33" s="11">
        <v>175</v>
      </c>
      <c r="G33" s="34">
        <f t="shared" si="4"/>
        <v>3500</v>
      </c>
      <c r="H33" s="8"/>
      <c r="I33" s="33">
        <f t="shared" si="5"/>
        <v>0</v>
      </c>
    </row>
    <row r="34" spans="1:9" s="26" customFormat="1" x14ac:dyDescent="0.3">
      <c r="A34" s="2"/>
      <c r="B34" s="2" t="s">
        <v>81</v>
      </c>
      <c r="C34" s="2" t="s">
        <v>87</v>
      </c>
      <c r="D34" s="3" t="s">
        <v>34</v>
      </c>
      <c r="E34" s="11">
        <v>20</v>
      </c>
      <c r="F34" s="11">
        <v>85</v>
      </c>
      <c r="G34" s="34">
        <f t="shared" si="4"/>
        <v>1700</v>
      </c>
      <c r="H34" s="8"/>
      <c r="I34" s="33">
        <f t="shared" si="5"/>
        <v>0</v>
      </c>
    </row>
    <row r="35" spans="1:9" s="26" customFormat="1" x14ac:dyDescent="0.3">
      <c r="A35" s="2"/>
      <c r="B35" s="2" t="s">
        <v>89</v>
      </c>
      <c r="C35" s="30" t="s">
        <v>88</v>
      </c>
      <c r="D35" s="3" t="s">
        <v>34</v>
      </c>
      <c r="E35" s="11">
        <v>20</v>
      </c>
      <c r="F35" s="11">
        <v>110</v>
      </c>
      <c r="G35" s="34">
        <f t="shared" si="4"/>
        <v>2200</v>
      </c>
      <c r="H35" s="8"/>
      <c r="I35" s="33">
        <f t="shared" si="5"/>
        <v>0</v>
      </c>
    </row>
    <row r="36" spans="1:9" s="26" customFormat="1" x14ac:dyDescent="0.3">
      <c r="A36" s="2" t="s">
        <v>51</v>
      </c>
      <c r="B36" s="2" t="s">
        <v>54</v>
      </c>
      <c r="C36" t="s">
        <v>93</v>
      </c>
      <c r="D36" s="3"/>
      <c r="E36" s="6"/>
      <c r="F36" s="6"/>
      <c r="G36" s="29"/>
      <c r="H36" s="8"/>
      <c r="I36" s="28"/>
    </row>
    <row r="37" spans="1:9" s="26" customFormat="1" x14ac:dyDescent="0.3">
      <c r="A37" s="2"/>
      <c r="B37" s="2" t="s">
        <v>90</v>
      </c>
      <c r="C37" s="30" t="s">
        <v>94</v>
      </c>
      <c r="D37" s="3" t="s">
        <v>34</v>
      </c>
      <c r="E37" s="11">
        <v>20</v>
      </c>
      <c r="F37" s="11">
        <v>180.642</v>
      </c>
      <c r="G37" s="34">
        <f t="shared" ref="G37:G41" si="6">ROUND(E37*F37,2)</f>
        <v>3612.84</v>
      </c>
      <c r="H37" s="8"/>
      <c r="I37" s="33">
        <f t="shared" ref="I37:I41" si="7">ROUND(E37*H37,2)</f>
        <v>0</v>
      </c>
    </row>
    <row r="38" spans="1:9" s="26" customFormat="1" x14ac:dyDescent="0.3">
      <c r="A38" s="2"/>
      <c r="B38" s="2" t="s">
        <v>91</v>
      </c>
      <c r="C38" s="30" t="s">
        <v>84</v>
      </c>
      <c r="D38" s="3" t="s">
        <v>34</v>
      </c>
      <c r="E38" s="11">
        <v>20</v>
      </c>
      <c r="F38" s="11">
        <v>166.82819999999998</v>
      </c>
      <c r="G38" s="34">
        <f t="shared" si="6"/>
        <v>3336.56</v>
      </c>
      <c r="H38" s="8"/>
      <c r="I38" s="33">
        <f t="shared" si="7"/>
        <v>0</v>
      </c>
    </row>
    <row r="39" spans="1:9" s="26" customFormat="1" ht="28.8" x14ac:dyDescent="0.3">
      <c r="A39" s="2"/>
      <c r="B39" s="2" t="s">
        <v>92</v>
      </c>
      <c r="C39" s="30" t="s">
        <v>95</v>
      </c>
      <c r="D39" s="3" t="s">
        <v>34</v>
      </c>
      <c r="E39" s="11">
        <v>20</v>
      </c>
      <c r="F39" s="11">
        <v>130.69980000000001</v>
      </c>
      <c r="G39" s="34">
        <f t="shared" si="6"/>
        <v>2614</v>
      </c>
      <c r="H39" s="8"/>
      <c r="I39" s="33">
        <f t="shared" si="7"/>
        <v>0</v>
      </c>
    </row>
    <row r="40" spans="1:9" s="26" customFormat="1" ht="28.8" x14ac:dyDescent="0.3">
      <c r="A40" s="2"/>
      <c r="B40" s="2" t="s">
        <v>96</v>
      </c>
      <c r="C40" s="30" t="s">
        <v>86</v>
      </c>
      <c r="D40" s="3" t="s">
        <v>34</v>
      </c>
      <c r="E40" s="11">
        <v>20</v>
      </c>
      <c r="F40" s="11">
        <v>145.57619999999997</v>
      </c>
      <c r="G40" s="34">
        <f t="shared" si="6"/>
        <v>2911.52</v>
      </c>
      <c r="H40" s="8"/>
      <c r="I40" s="33">
        <f t="shared" si="7"/>
        <v>0</v>
      </c>
    </row>
    <row r="41" spans="1:9" s="26" customFormat="1" x14ac:dyDescent="0.3">
      <c r="A41" s="2"/>
      <c r="B41" s="2" t="s">
        <v>97</v>
      </c>
      <c r="C41" s="30" t="s">
        <v>88</v>
      </c>
      <c r="D41" s="3" t="s">
        <v>34</v>
      </c>
      <c r="E41" s="11">
        <v>20</v>
      </c>
      <c r="F41" s="11">
        <v>95.634</v>
      </c>
      <c r="G41" s="34">
        <f t="shared" si="6"/>
        <v>1912.68</v>
      </c>
      <c r="H41" s="8"/>
      <c r="I41" s="33">
        <f t="shared" si="7"/>
        <v>0</v>
      </c>
    </row>
    <row r="42" spans="1:9" s="26" customFormat="1" x14ac:dyDescent="0.3">
      <c r="A42" s="2" t="s">
        <v>55</v>
      </c>
      <c r="B42" s="2" t="s">
        <v>70</v>
      </c>
      <c r="C42" t="s">
        <v>115</v>
      </c>
      <c r="D42" s="3"/>
      <c r="E42" s="6"/>
      <c r="F42" s="6"/>
      <c r="G42" s="29"/>
      <c r="H42" s="8"/>
      <c r="I42" s="28"/>
    </row>
    <row r="43" spans="1:9" s="26" customFormat="1" x14ac:dyDescent="0.3">
      <c r="A43" s="2"/>
      <c r="B43" s="2" t="s">
        <v>98</v>
      </c>
      <c r="C43" s="30" t="s">
        <v>107</v>
      </c>
      <c r="D43" s="3" t="s">
        <v>34</v>
      </c>
      <c r="E43" s="32">
        <v>40</v>
      </c>
      <c r="F43" s="11">
        <v>114.7608</v>
      </c>
      <c r="G43" s="34">
        <f t="shared" ref="G43:G49" si="8">ROUND(E43*F43,2)</f>
        <v>4590.43</v>
      </c>
      <c r="H43" s="8"/>
      <c r="I43" s="33">
        <f t="shared" ref="I43:I49" si="9">ROUND(E43*H43,2)</f>
        <v>0</v>
      </c>
    </row>
    <row r="44" spans="1:9" s="26" customFormat="1" x14ac:dyDescent="0.3">
      <c r="A44" s="2"/>
      <c r="B44" s="2" t="s">
        <v>99</v>
      </c>
      <c r="C44" s="30" t="s">
        <v>108</v>
      </c>
      <c r="D44" s="3" t="s">
        <v>34</v>
      </c>
      <c r="E44" s="32">
        <v>40</v>
      </c>
      <c r="F44" s="11">
        <v>122.199</v>
      </c>
      <c r="G44" s="34">
        <f t="shared" si="8"/>
        <v>4887.96</v>
      </c>
      <c r="H44" s="8"/>
      <c r="I44" s="33">
        <f t="shared" si="9"/>
        <v>0</v>
      </c>
    </row>
    <row r="45" spans="1:9" s="26" customFormat="1" x14ac:dyDescent="0.3">
      <c r="A45" s="2"/>
      <c r="B45" s="2" t="s">
        <v>100</v>
      </c>
      <c r="C45" s="30" t="s">
        <v>109</v>
      </c>
      <c r="D45" s="3" t="s">
        <v>34</v>
      </c>
      <c r="E45" s="32">
        <v>80</v>
      </c>
      <c r="F45" s="11">
        <v>148.23269999999999</v>
      </c>
      <c r="G45" s="34">
        <f t="shared" si="8"/>
        <v>11858.62</v>
      </c>
      <c r="H45" s="8"/>
      <c r="I45" s="33">
        <f t="shared" si="9"/>
        <v>0</v>
      </c>
    </row>
    <row r="46" spans="1:9" s="26" customFormat="1" x14ac:dyDescent="0.3">
      <c r="A46" s="2"/>
      <c r="B46" s="2" t="s">
        <v>101</v>
      </c>
      <c r="C46" s="30" t="s">
        <v>110</v>
      </c>
      <c r="D46" s="3" t="s">
        <v>34</v>
      </c>
      <c r="E46" s="32">
        <v>12</v>
      </c>
      <c r="F46" s="11">
        <v>208.26960000000003</v>
      </c>
      <c r="G46" s="34">
        <f t="shared" si="8"/>
        <v>2499.2399999999998</v>
      </c>
      <c r="H46" s="8"/>
      <c r="I46" s="33">
        <f t="shared" si="9"/>
        <v>0</v>
      </c>
    </row>
    <row r="47" spans="1:9" s="26" customFormat="1" x14ac:dyDescent="0.3">
      <c r="A47" s="2"/>
      <c r="B47" s="2" t="s">
        <v>102</v>
      </c>
      <c r="C47" s="30" t="s">
        <v>111</v>
      </c>
      <c r="D47" s="3" t="s">
        <v>34</v>
      </c>
      <c r="E47" s="32">
        <v>16</v>
      </c>
      <c r="F47" s="11">
        <v>197.64360000000002</v>
      </c>
      <c r="G47" s="34">
        <f t="shared" si="8"/>
        <v>3162.3</v>
      </c>
      <c r="H47" s="8"/>
      <c r="I47" s="33">
        <f t="shared" si="9"/>
        <v>0</v>
      </c>
    </row>
    <row r="48" spans="1:9" s="26" customFormat="1" x14ac:dyDescent="0.3">
      <c r="A48" s="2"/>
      <c r="B48" s="2" t="s">
        <v>103</v>
      </c>
      <c r="C48" s="30" t="s">
        <v>112</v>
      </c>
      <c r="D48" s="3" t="s">
        <v>34</v>
      </c>
      <c r="E48" s="32">
        <v>20</v>
      </c>
      <c r="F48" s="11">
        <v>197.64360000000002</v>
      </c>
      <c r="G48" s="34">
        <f t="shared" si="8"/>
        <v>3952.87</v>
      </c>
      <c r="H48" s="8"/>
      <c r="I48" s="33">
        <f t="shared" si="9"/>
        <v>0</v>
      </c>
    </row>
    <row r="49" spans="1:9" s="26" customFormat="1" ht="28.8" x14ac:dyDescent="0.3">
      <c r="A49" s="2"/>
      <c r="B49" s="2" t="s">
        <v>104</v>
      </c>
      <c r="C49" s="30" t="s">
        <v>113</v>
      </c>
      <c r="D49" s="3" t="s">
        <v>34</v>
      </c>
      <c r="E49" s="32">
        <v>20</v>
      </c>
      <c r="F49" s="11">
        <v>305.44920000000002</v>
      </c>
      <c r="G49" s="34">
        <f t="shared" si="8"/>
        <v>6108.98</v>
      </c>
      <c r="H49" s="8"/>
      <c r="I49" s="33">
        <f t="shared" si="9"/>
        <v>0</v>
      </c>
    </row>
    <row r="50" spans="1:9" s="26" customFormat="1" x14ac:dyDescent="0.3">
      <c r="A50" s="2" t="s">
        <v>56</v>
      </c>
      <c r="B50" s="2" t="s">
        <v>69</v>
      </c>
      <c r="C50" t="s">
        <v>116</v>
      </c>
      <c r="D50" s="3"/>
      <c r="E50" s="11"/>
      <c r="F50" s="11"/>
      <c r="G50" s="29"/>
      <c r="H50" s="8"/>
      <c r="I50" s="28"/>
    </row>
    <row r="51" spans="1:9" s="26" customFormat="1" x14ac:dyDescent="0.3">
      <c r="A51" s="2"/>
      <c r="B51" s="2" t="s">
        <v>105</v>
      </c>
      <c r="C51" s="30" t="s">
        <v>107</v>
      </c>
      <c r="D51" s="3" t="s">
        <v>34</v>
      </c>
      <c r="E51" s="32">
        <v>10</v>
      </c>
      <c r="F51" s="11">
        <v>150</v>
      </c>
      <c r="G51" s="34">
        <f t="shared" ref="G51:G53" si="10">ROUND(E51*F51,2)</f>
        <v>1500</v>
      </c>
      <c r="H51" s="8"/>
      <c r="I51" s="33">
        <f t="shared" ref="I51:I53" si="11">ROUND(E51*H51,2)</f>
        <v>0</v>
      </c>
    </row>
    <row r="52" spans="1:9" s="26" customFormat="1" x14ac:dyDescent="0.3">
      <c r="A52" s="2"/>
      <c r="B52" s="2" t="s">
        <v>106</v>
      </c>
      <c r="C52" s="30" t="s">
        <v>88</v>
      </c>
      <c r="D52" s="3" t="s">
        <v>34</v>
      </c>
      <c r="E52" s="32">
        <v>10</v>
      </c>
      <c r="F52" s="11">
        <v>125</v>
      </c>
      <c r="G52" s="34">
        <f t="shared" si="10"/>
        <v>1250</v>
      </c>
      <c r="H52" s="8"/>
      <c r="I52" s="33">
        <f t="shared" si="11"/>
        <v>0</v>
      </c>
    </row>
    <row r="53" spans="1:9" s="26" customFormat="1" x14ac:dyDescent="0.3">
      <c r="A53" s="2"/>
      <c r="B53" s="2" t="s">
        <v>114</v>
      </c>
      <c r="C53" s="30" t="s">
        <v>117</v>
      </c>
      <c r="D53" s="3" t="s">
        <v>34</v>
      </c>
      <c r="E53" s="32">
        <v>4</v>
      </c>
      <c r="F53" s="11">
        <v>650</v>
      </c>
      <c r="G53" s="34">
        <f t="shared" si="10"/>
        <v>2600</v>
      </c>
      <c r="H53" s="8"/>
      <c r="I53" s="33">
        <f t="shared" si="11"/>
        <v>0</v>
      </c>
    </row>
  </sheetData>
  <sheetProtection algorithmName="SHA-512" hashValue="fHPnFCTbgXC9xiO+fNTpT7i2gWIIgfR5lpBb9X43A3p5mY61JoOL4ZvLKnUNKY7CfLmeTelTTcERf6vyY3/Bvg==" saltValue="SVnp8+/ZgQvFKHX18frmv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20:A23 A12:A15" numberStoredAsText="1"/>
    <ignoredError sqref="G21:I21 G14 G15 I15 I14 G22:G24 I22:I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A3" sqref="A3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44</v>
      </c>
    </row>
    <row r="2" spans="2:2" ht="15" thickBot="1" x14ac:dyDescent="0.35">
      <c r="B2" s="1" t="s">
        <v>45</v>
      </c>
    </row>
    <row r="3" spans="2:2" ht="15" thickBot="1" x14ac:dyDescent="0.35">
      <c r="B3" s="1" t="s">
        <v>46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RVE4WTQSMYQ2-1827405729-860</_dlc_DocId>
    <_dlc_DocIdUrl xmlns="4fd46784-a323-4a13-9ce7-d880620db668">
      <Url>https://espacios.metromadrid.es/sitios/ACTI/_layouts/15/DocIdRedir.aspx?ID=RVE4WTQSMYQ2-1827405729-860</Url>
      <Description>RVE4WTQSMYQ2-1827405729-860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Sánchez Fernández, Esteban</DisplayName>
        <AccountId>56</AccountId>
        <AccountType/>
      </UserInfo>
      <UserInfo>
        <DisplayName>Gómez Cañero, Rubén</DisplayName>
        <AccountId>104</AccountId>
        <AccountType/>
      </UserInfo>
    </SharedWithUsers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6A11B2E-F22D-4AFE-86D9-05CA8AD90D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DA8A7E84-EC2F-48E3-A1FB-3554E872B42B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4fd46784-a323-4a13-9ce7-d880620db668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2025-07-02T12:40:29Z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e8ba3b69-9bbd-461f-bad1-69a43555f78c</vt:lpwstr>
  </property>
  <property fmtid="{D5CDD505-2E9C-101B-9397-08002B2CF9AE}" pid="4" name="TaxKeyword">
    <vt:lpwstr/>
  </property>
</Properties>
</file>