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66925"/>
  <xr:revisionPtr revIDLastSave="0" documentId="13_ncr:1_{EC9B0D2F-8FB8-4B74-845F-EA2ABF119B0C}" xr6:coauthVersionLast="47" xr6:coauthVersionMax="47" xr10:uidLastSave="{00000000-0000-0000-0000-000000000000}"/>
  <bookViews>
    <workbookView xWindow="-108" yWindow="-13068" windowWidth="23256" windowHeight="1257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1" l="1"/>
  <c r="I15" i="1"/>
  <c r="I16" i="1"/>
  <c r="I17" i="1"/>
  <c r="I67" i="1" l="1"/>
  <c r="G67" i="1"/>
  <c r="I66" i="1"/>
  <c r="G66" i="1"/>
  <c r="I64" i="1"/>
  <c r="G64" i="1"/>
  <c r="I63" i="1"/>
  <c r="G63" i="1"/>
  <c r="I62" i="1"/>
  <c r="G62" i="1"/>
  <c r="I61" i="1"/>
  <c r="G61" i="1"/>
  <c r="I58" i="1"/>
  <c r="G58" i="1"/>
  <c r="I55" i="1"/>
  <c r="G55" i="1"/>
  <c r="I54" i="1"/>
  <c r="G54" i="1"/>
  <c r="I53" i="1"/>
  <c r="G53" i="1"/>
  <c r="I49" i="1"/>
  <c r="G49" i="1"/>
  <c r="I48" i="1"/>
  <c r="G48" i="1"/>
  <c r="I46" i="1"/>
  <c r="G46" i="1"/>
  <c r="I45" i="1"/>
  <c r="G45" i="1"/>
  <c r="I44" i="1"/>
  <c r="G44" i="1"/>
  <c r="I41" i="1"/>
  <c r="G41" i="1"/>
  <c r="I40" i="1"/>
  <c r="G40" i="1"/>
  <c r="I39" i="1"/>
  <c r="G39" i="1"/>
  <c r="I35" i="1"/>
  <c r="G35" i="1"/>
  <c r="I59" i="1"/>
  <c r="G59" i="1"/>
  <c r="I57" i="1"/>
  <c r="G57" i="1"/>
  <c r="I56" i="1"/>
  <c r="G56" i="1"/>
  <c r="I51" i="1"/>
  <c r="G51" i="1"/>
  <c r="I50" i="1"/>
  <c r="G50" i="1"/>
  <c r="I47" i="1"/>
  <c r="G47" i="1"/>
  <c r="I42" i="1"/>
  <c r="G42" i="1"/>
  <c r="I31" i="1"/>
  <c r="G31" i="1"/>
  <c r="I30" i="1"/>
  <c r="G30" i="1"/>
  <c r="I29" i="1"/>
  <c r="G29" i="1"/>
  <c r="I28" i="1"/>
  <c r="G28" i="1"/>
  <c r="I27" i="1"/>
  <c r="G27" i="1"/>
  <c r="I26" i="1"/>
  <c r="G26" i="1"/>
  <c r="I25" i="1"/>
  <c r="G25" i="1"/>
  <c r="I24" i="1"/>
  <c r="G24" i="1"/>
  <c r="I23" i="1"/>
  <c r="G23" i="1"/>
  <c r="I22" i="1"/>
  <c r="G22" i="1"/>
  <c r="I21" i="1"/>
  <c r="G21" i="1"/>
  <c r="I20" i="1"/>
  <c r="G20" i="1"/>
  <c r="I19" i="1"/>
  <c r="G19" i="1"/>
  <c r="I18" i="1"/>
  <c r="G18" i="1"/>
  <c r="G17" i="1"/>
  <c r="G16" i="1"/>
  <c r="I32" i="1"/>
  <c r="G32" i="1"/>
  <c r="G37" i="1" l="1"/>
  <c r="I37" i="1"/>
  <c r="I34" i="1"/>
  <c r="I36" i="1"/>
  <c r="G14" i="1"/>
  <c r="G15" i="1"/>
  <c r="G34" i="1"/>
  <c r="G36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<sst xmlns="http://schemas.openxmlformats.org/spreadsheetml/2006/main" count="193" uniqueCount="139">
  <si>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</si>
  <si>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</si>
  <si>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</si>
  <si>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</si>
  <si>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</si>
  <si>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</si>
  <si>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</si>
  <si>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</si>
  <si>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</si>
  <si>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</si>
  <si>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</si>
  <si>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</si>
  <si>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</si>
  <si>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</si>
  <si>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</si>
  <si>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</si>
  <si>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</si>
  <si>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</si>
  <si>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</si>
  <si>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</si>
  <si>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</si>
  <si>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</si>
  <si>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</si>
  <si>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</si>
  <si>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</si>
  <si>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</si>
  <si>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</si>
  <si>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</si>
  <si>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</si>
  <si>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</si>
  <si>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1.2</t>
  </si>
  <si>
    <t>Campos a rellenar por Metro</t>
  </si>
  <si>
    <t>Campos a rellenar por el ofertante</t>
  </si>
  <si>
    <t>Campos calculados</t>
  </si>
  <si>
    <t>TSX PREMIUM</t>
  </si>
  <si>
    <t>Premium,Rack 08 Pos,Extend</t>
  </si>
  <si>
    <t>Premium,FA 110/240vAC 50W</t>
  </si>
  <si>
    <t>Premium,FA 110/240vAC 26W</t>
  </si>
  <si>
    <t>Premium,CPU,PL7,NoRedInt,1024D</t>
  </si>
  <si>
    <t xml:space="preserve">procesador TSX P57203 Unity (Cambio estándar por TSXP57204M) </t>
  </si>
  <si>
    <t>procesador TSX P57303 Unity (Cambio estándar por TSXP57304M)</t>
  </si>
  <si>
    <t>Premium,CPU,PL7,NoRedInt,512D,</t>
  </si>
  <si>
    <t>Premium,CPU,PL7,Red Ethernet,512D,</t>
  </si>
  <si>
    <t>MEMORIA SRAM 2 MB</t>
  </si>
  <si>
    <t>PCMCIA,Prog+Datos,SRAM 1Mb</t>
  </si>
  <si>
    <t>Memoria RAM TSXMRP3384P (se reemplaza por TSXMRPC002M)</t>
  </si>
  <si>
    <t>PCMCIA,Prog+Datos,SRAM 224Kb</t>
  </si>
  <si>
    <t>Premium,Com,RS-485,UTW,MB,PCMC</t>
  </si>
  <si>
    <t>Premium,Com,Profibus-DP Master</t>
  </si>
  <si>
    <t>Com. PCMCIA,RS232,UTW-MB-CC</t>
  </si>
  <si>
    <t>Com. PCMCIA,20mA,UTW-MB-CC</t>
  </si>
  <si>
    <t>4I ANA. MULTIRANGE</t>
  </si>
  <si>
    <t>Premium,16 ED 220vAC Born.Tornillos</t>
  </si>
  <si>
    <t>Premium,08 SD Rele 24vDC/24-240vAC 5A</t>
  </si>
  <si>
    <t>Ud.</t>
  </si>
  <si>
    <t>TSXRKY8EX</t>
  </si>
  <si>
    <t>TSXPSY5500M</t>
  </si>
  <si>
    <t>TSXPSY2600M</t>
  </si>
  <si>
    <t>TSXP57203M</t>
  </si>
  <si>
    <t>TSXP57204</t>
  </si>
  <si>
    <t>TSXP57303AM</t>
  </si>
  <si>
    <t>TSXP57103M</t>
  </si>
  <si>
    <t>TSXP571634M</t>
  </si>
  <si>
    <t>TSXMRPC002M</t>
  </si>
  <si>
    <t>TSXMRPC001M</t>
  </si>
  <si>
    <t>TSXMRPP224K</t>
  </si>
  <si>
    <t>TSXSCY21601</t>
  </si>
  <si>
    <t>TSXPBY100</t>
  </si>
  <si>
    <t>TSXSCP111</t>
  </si>
  <si>
    <t>TSXSCP112</t>
  </si>
  <si>
    <t>TSXAEY414</t>
  </si>
  <si>
    <t>TSXDEY16A5</t>
  </si>
  <si>
    <t>TSXDSY08R5A</t>
  </si>
  <si>
    <t>TSX MICRO</t>
  </si>
  <si>
    <t>Micro,CPU,TSX3721 CA</t>
  </si>
  <si>
    <t>Micro,16ED 24vDC/12 SD TRT 0,5A 2</t>
  </si>
  <si>
    <t>Telefast,16 ED,Trans Soldado,2T/C,230vAC</t>
  </si>
  <si>
    <t>CAJA DERIV.TOMA TERMINAL</t>
  </si>
  <si>
    <t>MODICOM MOMENTUM</t>
  </si>
  <si>
    <t>Momentum, 32 ED 24vDC</t>
  </si>
  <si>
    <t>Momentum, 32 SD 24vDC / 0,5A</t>
  </si>
  <si>
    <t>Momentum, 16 ED/16 SD 24vDC Logica Positiva</t>
  </si>
  <si>
    <t>Momentum, Comunicador de Interbus S</t>
  </si>
  <si>
    <t>MODICON  M-340 </t>
  </si>
  <si>
    <t>M340, Rack 06 Posiciones</t>
  </si>
  <si>
    <t>M340, FA 100/240vAC 20W</t>
  </si>
  <si>
    <t>M340, CPU, Ethernet, Pot Serie,USB,1024D,256A</t>
  </si>
  <si>
    <t>M340, 16 ED, 24vDC (Bornero 20P)</t>
  </si>
  <si>
    <t>M340, 32 ED, 24vDC (Conector 40P)</t>
  </si>
  <si>
    <t>M340 ,8 ED 24vDC/8 SD 24vDC (Bornero 20P)</t>
  </si>
  <si>
    <t>M340, 16 ED 24vDC/16 SD Rele2A (Conector 40P)</t>
  </si>
  <si>
    <t>M340, 16 SD,TRT, 24vDC, LogPositiva (Bornero 20P)</t>
  </si>
  <si>
    <t>1.3</t>
  </si>
  <si>
    <t>1.4</t>
  </si>
  <si>
    <t>1.5</t>
  </si>
  <si>
    <t>1.6</t>
  </si>
  <si>
    <t>MODION M580 - HMI</t>
  </si>
  <si>
    <t>M580, CPU, Port Eth,2048D,512A,NoRIO</t>
  </si>
  <si>
    <t>M580, Rack Ethernet 8 Posiciones</t>
  </si>
  <si>
    <t>M580, Módulo Com Eth DIO Head</t>
  </si>
  <si>
    <t>TERMINAL 5 7'' COLOR QVGA ETHERNET</t>
  </si>
  <si>
    <t>Switch NO Gestionable 8x100 TXRJ45</t>
  </si>
  <si>
    <t>ADVANSYS</t>
  </si>
  <si>
    <t>STB, Comunicador Ethernet MB TCP/IP 1 Port</t>
  </si>
  <si>
    <t>STB, Standard, FA PDM 24vDC</t>
  </si>
  <si>
    <t>STB, Base 16 ED 24vDC Kit con conectores</t>
  </si>
  <si>
    <t>STB Standard 6 SD TRT, 24vDC 0,5A Kit c/ conectores</t>
  </si>
  <si>
    <t>MANO DE OBRA</t>
  </si>
  <si>
    <t>Intervención técnica con presencia física en estación. Precio por hora de trabajo diurna. (8:00h - 2200h)</t>
  </si>
  <si>
    <t>Intervención técnica con presencia física en estación. Precio por hora de trabajo nocturna. (22:00h - 8:00h)</t>
  </si>
  <si>
    <t>Hora</t>
  </si>
  <si>
    <t>TSX3721001</t>
  </si>
  <si>
    <t>TSXDMZ28DTK</t>
  </si>
  <si>
    <t>ABE7S16E2M0</t>
  </si>
  <si>
    <t>TSXPACC01</t>
  </si>
  <si>
    <t>170ADI35000</t>
  </si>
  <si>
    <t>170ADO35000</t>
  </si>
  <si>
    <t>170ADM35010</t>
  </si>
  <si>
    <t>170INT11000</t>
  </si>
  <si>
    <t>BMXXBP0600</t>
  </si>
  <si>
    <t>BMXCPS2000</t>
  </si>
  <si>
    <t>BMXP342020</t>
  </si>
  <si>
    <t>BMXDDI1602</t>
  </si>
  <si>
    <t>BMXDDI3202K</t>
  </si>
  <si>
    <t>BMXDDM16022</t>
  </si>
  <si>
    <t>BMXDDM3202K</t>
  </si>
  <si>
    <t>BMXDDO1602</t>
  </si>
  <si>
    <t>BMEP582020</t>
  </si>
  <si>
    <t>BMEXBP0800</t>
  </si>
  <si>
    <t>BMENOC0301</t>
  </si>
  <si>
    <t>HMIGTO2310</t>
  </si>
  <si>
    <t>STBNIP2212</t>
  </si>
  <si>
    <t>STBPDT3100K</t>
  </si>
  <si>
    <t>STBDDI3725KC/S</t>
  </si>
  <si>
    <t>STBDDO3600K</t>
  </si>
  <si>
    <t>TSXP574634M</t>
  </si>
  <si>
    <t>MCSESU083FN0</t>
  </si>
  <si>
    <t>1.7</t>
  </si>
  <si>
    <t>REPARACIÓN MATERIALES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</si>
</sst>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0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3" fillId="6" borderId="0" xfId="0" applyFont="1" applyFill="1"/>
    <xf numFmtId="4" fontId="3" fillId="3" borderId="0" xfId="0" applyNumberFormat="1" applyFont="1" applyFill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4" fontId="0" fillId="0" borderId="0" xfId="0" applyNumberFormat="1"/>
    <xf numFmtId="164" fontId="0" fillId="0" borderId="0" xfId="0" applyNumberFormat="1"/>
    <xf numFmtId="4" fontId="3" fillId="4" borderId="0" xfId="0" applyNumberFormat="1" applyFont="1" applyFill="1" applyAlignment="1">
      <alignment vertical="center"/>
    </xf>
    <xf numFmtId="49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 wrapText="1"/>
    </xf>
    <xf numFmtId="1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vertical="center"/>
    </xf>
    <xf numFmtId="4" fontId="0" fillId="4" borderId="0" xfId="0" applyNumberFormat="1" applyFill="1" applyAlignment="1">
      <alignment vertical="center"/>
    </xf>
    <xf numFmtId="49" fontId="4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 wrapText="1"/>
    </xf>
    <xf numFmtId="4" fontId="4" fillId="0" borderId="0" xfId="0" applyNumberFormat="1" applyFont="1" applyAlignment="1">
      <alignment vertical="center"/>
    </xf>
    <xf numFmtId="4" fontId="5" fillId="4" borderId="0" xfId="0" applyNumberFormat="1" applyFont="1" applyFill="1" applyAlignment="1">
      <alignment vertical="center"/>
    </xf>
    <xf numFmtId="4" fontId="4" fillId="3" borderId="0" xfId="0" applyNumberFormat="1" applyFont="1" applyFill="1" applyAlignment="1">
      <alignment vertical="center"/>
    </xf>
    <xf numFmtId="4" fontId="4" fillId="4" borderId="0" xfId="0" applyNumberFormat="1" applyFont="1" applyFill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1" fontId="4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4" fontId="3" fillId="5" borderId="2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9" fontId="3" fillId="4" borderId="2" xfId="0" applyNumberFormat="1" applyFont="1" applyFill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" fontId="4" fillId="4" borderId="1" xfId="0" applyNumberFormat="1" applyFont="1" applyFill="1" applyBorder="1"/>
    <xf numFmtId="0" fontId="2" fillId="2" borderId="0" xfId="0" applyFont="1" applyFill="1" applyAlignment="1">
      <alignment horizontal="left" vertical="top"/>
    </xf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B6862295-9066-48E7-B910-B7704FE44842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71"/>
  <sheetViews>
    <sheetView showGridLines="0" tabSelected="1" zoomScale="70" zoomScaleNormal="70" workbookViewId="0">
      <selection activeCell="J11" sqref="J11"/>
    </sheetView>
  </sheetViews>
  <sheetFormatPr baseColWidth="10" defaultColWidth="11.44140625" defaultRowHeight="14.4" x14ac:dyDescent="0.3"/>
  <cols>
    <col min="1" max="1" width="21.88671875" customWidth="1"/>
    <col min="2" max="2" width="16" customWidth="1"/>
    <col min="3" max="3" width="42.5546875" customWidth="1"/>
    <col min="4" max="4" width="15.6640625" customWidth="1"/>
    <col min="5" max="5" width="30.44140625" style="11" customWidth="1"/>
    <col min="6" max="6" width="18" style="11" bestFit="1" customWidth="1"/>
    <col min="7" max="7" width="22.5546875" style="12" customWidth="1"/>
    <col min="8" max="8" width="19.6640625" bestFit="1" customWidth="1"/>
    <col min="9" max="9" width="18.6640625" style="11" customWidth="1"/>
    <col min="10" max="10" width="15.109375" bestFit="1" customWidth="1"/>
  </cols>
  <sheetData>
    <row r="1" spans="1:9" ht="15" thickBot="1" x14ac:dyDescent="0.35">
      <c r="D1" s="43" t="s">
        <v>0</v>
      </c>
      <c r="H1" s="43" t="s">
        <v>1</v>
      </c>
    </row>
    <row r="2" spans="1:9" ht="15" thickBot="1" x14ac:dyDescent="0.35">
      <c r="A2" s="44" t="s">
        <v>2</v>
      </c>
      <c r="B2" s="45">
        <v>1</v>
      </c>
    </row>
    <row r="3" spans="1:9" ht="15" customHeight="1" thickBot="1" x14ac:dyDescent="0.35">
      <c r="A3" s="49" t="s">
        <v>3</v>
      </c>
      <c r="B3" s="50"/>
      <c r="C3" s="51"/>
      <c r="D3" s="46">
        <f>SUM(G:G)</f>
        <v>24042.680000000004</v>
      </c>
      <c r="E3" s="49" t="s">
        <v>4</v>
      </c>
      <c r="F3" s="50"/>
      <c r="G3" s="51"/>
      <c r="H3" s="46">
        <f>SUM(I:I)</f>
        <v>0</v>
      </c>
    </row>
    <row r="4" spans="1:9" ht="15" customHeight="1" thickBot="1" x14ac:dyDescent="0.35">
      <c r="A4" s="40" t="s">
        <v>5</v>
      </c>
      <c r="B4" s="41">
        <v>0.06</v>
      </c>
      <c r="C4" s="33" t="s">
        <v>6</v>
      </c>
      <c r="D4" s="30">
        <f>ROUND($D$3*B4,2)</f>
        <v>1442.56</v>
      </c>
      <c r="E4" s="42" t="s">
        <v>7</v>
      </c>
      <c r="F4" s="2"/>
      <c r="G4" s="33" t="s">
        <v>6</v>
      </c>
      <c r="H4" s="30">
        <f>ROUND($H$3*F4,2)</f>
        <v>0</v>
      </c>
    </row>
    <row r="5" spans="1:9" ht="15" thickBot="1" x14ac:dyDescent="0.35">
      <c r="A5" s="40" t="s">
        <v>8</v>
      </c>
      <c r="B5" s="41">
        <v>0.09</v>
      </c>
      <c r="C5" s="33" t="s">
        <v>9</v>
      </c>
      <c r="D5" s="30">
        <f>ROUND($D$3*B5,2)</f>
        <v>2163.84</v>
      </c>
      <c r="E5" s="42" t="s">
        <v>10</v>
      </c>
      <c r="F5" s="2"/>
      <c r="G5" s="33" t="s">
        <v>9</v>
      </c>
      <c r="H5" s="30">
        <f>ROUND($H$3*F5,2)</f>
        <v>0</v>
      </c>
    </row>
    <row r="6" spans="1:9" ht="15" thickBot="1" x14ac:dyDescent="0.35">
      <c r="A6" s="52" t="s">
        <v>11</v>
      </c>
      <c r="B6" s="53"/>
      <c r="C6" s="54"/>
      <c r="D6" s="30">
        <f>SUM(D3,D4,D5)</f>
        <v>27649.080000000005</v>
      </c>
      <c r="E6" s="52" t="s">
        <v>12</v>
      </c>
      <c r="F6" s="53"/>
      <c r="G6" s="54"/>
      <c r="H6" s="30">
        <f>SUM(H3,H4,H5)</f>
        <v>0</v>
      </c>
    </row>
    <row r="7" spans="1:9" ht="15" thickBot="1" x14ac:dyDescent="0.35">
      <c r="A7" s="31" t="s">
        <v>13</v>
      </c>
      <c r="B7" s="32">
        <v>0.21</v>
      </c>
      <c r="C7" s="33" t="s">
        <v>14</v>
      </c>
      <c r="D7" s="30">
        <f>ROUND($D$6*B7,2)</f>
        <v>5806.31</v>
      </c>
      <c r="E7" s="34" t="s">
        <v>13</v>
      </c>
      <c r="F7" s="35">
        <f>B7</f>
        <v>0.21</v>
      </c>
      <c r="G7" s="33" t="s">
        <v>14</v>
      </c>
      <c r="H7" s="30">
        <f>ROUND($H$6*F7,2)</f>
        <v>0</v>
      </c>
    </row>
    <row r="8" spans="1:9" ht="15" thickBot="1" x14ac:dyDescent="0.35">
      <c r="A8" s="55" t="s">
        <v>15</v>
      </c>
      <c r="B8" s="56"/>
      <c r="C8" s="57"/>
      <c r="D8" s="36">
        <f>SUM(D6:D7)</f>
        <v>33455.390000000007</v>
      </c>
      <c r="E8" s="55" t="s">
        <v>16</v>
      </c>
      <c r="F8" s="56"/>
      <c r="G8" s="57"/>
      <c r="H8" s="36">
        <f>SUM(H6:H7)</f>
        <v>0</v>
      </c>
    </row>
    <row r="9" spans="1:9" ht="15" thickBot="1" x14ac:dyDescent="0.35"/>
    <row r="10" spans="1:9" ht="15" thickBot="1" x14ac:dyDescent="0.35">
      <c r="A10" s="37"/>
      <c r="F10" s="47" t="s">
        <v>17</v>
      </c>
      <c r="G10" s="48"/>
      <c r="H10" s="47" t="s">
        <v>18</v>
      </c>
      <c r="I10" s="48"/>
    </row>
    <row r="11" spans="1:9" x14ac:dyDescent="0.3">
      <c r="A11" s="38" t="s">
        <v>19</v>
      </c>
      <c r="B11" s="38" t="s">
        <v>20</v>
      </c>
      <c r="C11" s="38" t="s">
        <v>21</v>
      </c>
      <c r="D11" s="38" t="s">
        <v>22</v>
      </c>
      <c r="E11" s="39" t="s">
        <v>23</v>
      </c>
      <c r="F11" s="39" t="s">
        <v>24</v>
      </c>
      <c r="G11" s="38" t="s">
        <v>25</v>
      </c>
      <c r="H11" s="38" t="s">
        <v>26</v>
      </c>
      <c r="I11" s="38" t="s">
        <v>27</v>
      </c>
    </row>
    <row r="12" spans="1:9" s="26" customFormat="1" ht="30" customHeight="1" x14ac:dyDescent="0.3">
      <c r="A12" s="20" t="s">
        <v>28</v>
      </c>
      <c r="B12" s="20"/>
      <c r="C12" s="21" t="s">
        <v>138</v>
      </c>
      <c r="D12" s="20"/>
      <c r="E12" s="22"/>
      <c r="F12" s="22"/>
      <c r="G12" s="23"/>
      <c r="H12" s="24"/>
      <c r="I12" s="25"/>
    </row>
    <row r="13" spans="1:9" s="26" customFormat="1" ht="30" customHeight="1" x14ac:dyDescent="0.3">
      <c r="A13" s="20" t="s">
        <v>29</v>
      </c>
      <c r="B13" s="20"/>
      <c r="C13" s="21" t="s">
        <v>34</v>
      </c>
      <c r="D13" s="20"/>
      <c r="E13" s="22"/>
      <c r="F13" s="22"/>
      <c r="G13" s="23"/>
      <c r="H13" s="24"/>
      <c r="I13" s="25"/>
    </row>
    <row r="14" spans="1:9" s="6" customFormat="1" ht="30" customHeight="1" x14ac:dyDescent="0.3">
      <c r="A14" s="14"/>
      <c r="B14" s="27" t="s">
        <v>55</v>
      </c>
      <c r="C14" s="15" t="s">
        <v>35</v>
      </c>
      <c r="D14" s="16" t="s">
        <v>54</v>
      </c>
      <c r="E14" s="17">
        <v>1</v>
      </c>
      <c r="F14" s="18">
        <v>273.85000000000002</v>
      </c>
      <c r="G14" s="19">
        <f t="shared" ref="G14:G37" si="0">ROUND(E14*F14,2)</f>
        <v>273.85000000000002</v>
      </c>
      <c r="H14" s="5"/>
      <c r="I14" s="13">
        <f>ROUND(E14*H14,2)</f>
        <v>0</v>
      </c>
    </row>
    <row r="15" spans="1:9" s="6" customFormat="1" ht="30" customHeight="1" x14ac:dyDescent="0.3">
      <c r="A15" s="14"/>
      <c r="B15" s="27" t="s">
        <v>56</v>
      </c>
      <c r="C15" s="15" t="s">
        <v>36</v>
      </c>
      <c r="D15" s="16" t="s">
        <v>54</v>
      </c>
      <c r="E15" s="17">
        <v>1</v>
      </c>
      <c r="F15" s="18">
        <v>649.16</v>
      </c>
      <c r="G15" s="19">
        <f t="shared" si="0"/>
        <v>649.16</v>
      </c>
      <c r="H15" s="5"/>
      <c r="I15" s="13">
        <f>ROUND(E15*H15,2)</f>
        <v>0</v>
      </c>
    </row>
    <row r="16" spans="1:9" s="6" customFormat="1" ht="30" customHeight="1" x14ac:dyDescent="0.3">
      <c r="A16" s="14"/>
      <c r="B16" s="27" t="s">
        <v>57</v>
      </c>
      <c r="C16" s="15" t="s">
        <v>37</v>
      </c>
      <c r="D16" s="16" t="s">
        <v>54</v>
      </c>
      <c r="E16" s="17">
        <v>1</v>
      </c>
      <c r="F16" s="18">
        <v>353.78</v>
      </c>
      <c r="G16" s="19">
        <f t="shared" ref="G16:G31" si="1">ROUND(E16*F16,2)</f>
        <v>353.78</v>
      </c>
      <c r="H16" s="5"/>
      <c r="I16" s="13">
        <f t="shared" ref="I16:I36" si="2">ROUND(E16*H16,2)</f>
        <v>0</v>
      </c>
    </row>
    <row r="17" spans="1:9" s="6" customFormat="1" ht="30" customHeight="1" x14ac:dyDescent="0.3">
      <c r="A17" s="14"/>
      <c r="B17" s="27" t="s">
        <v>58</v>
      </c>
      <c r="C17" s="15" t="s">
        <v>38</v>
      </c>
      <c r="D17" s="16" t="s">
        <v>54</v>
      </c>
      <c r="E17" s="17">
        <v>1</v>
      </c>
      <c r="F17" s="18">
        <v>474.56</v>
      </c>
      <c r="G17" s="19">
        <f t="shared" si="1"/>
        <v>474.56</v>
      </c>
      <c r="H17" s="5"/>
      <c r="I17" s="13">
        <f t="shared" si="2"/>
        <v>0</v>
      </c>
    </row>
    <row r="18" spans="1:9" s="6" customFormat="1" ht="30" customHeight="1" x14ac:dyDescent="0.3">
      <c r="A18" s="14"/>
      <c r="B18" s="27" t="s">
        <v>59</v>
      </c>
      <c r="C18" s="15" t="s">
        <v>39</v>
      </c>
      <c r="D18" s="16" t="s">
        <v>54</v>
      </c>
      <c r="E18" s="17">
        <v>1</v>
      </c>
      <c r="F18" s="18">
        <v>484.3</v>
      </c>
      <c r="G18" s="19">
        <f t="shared" si="1"/>
        <v>484.3</v>
      </c>
      <c r="H18" s="5"/>
      <c r="I18" s="13">
        <f t="shared" ref="I18:I31" si="3">ROUND(E18*H18,2)</f>
        <v>0</v>
      </c>
    </row>
    <row r="19" spans="1:9" s="6" customFormat="1" ht="30" customHeight="1" x14ac:dyDescent="0.3">
      <c r="A19" s="14"/>
      <c r="B19" s="27" t="s">
        <v>60</v>
      </c>
      <c r="C19" s="15" t="s">
        <v>40</v>
      </c>
      <c r="D19" s="16" t="s">
        <v>54</v>
      </c>
      <c r="E19" s="17">
        <v>1</v>
      </c>
      <c r="F19" s="18">
        <v>485.49</v>
      </c>
      <c r="G19" s="19">
        <f t="shared" si="1"/>
        <v>485.49</v>
      </c>
      <c r="H19" s="5"/>
      <c r="I19" s="13">
        <f t="shared" si="3"/>
        <v>0</v>
      </c>
    </row>
    <row r="20" spans="1:9" s="6" customFormat="1" ht="30" customHeight="1" x14ac:dyDescent="0.3">
      <c r="A20" s="14"/>
      <c r="B20" s="27" t="s">
        <v>61</v>
      </c>
      <c r="C20" s="15" t="s">
        <v>41</v>
      </c>
      <c r="D20" s="16" t="s">
        <v>54</v>
      </c>
      <c r="E20" s="17">
        <v>1</v>
      </c>
      <c r="F20" s="18">
        <v>409.78</v>
      </c>
      <c r="G20" s="19">
        <f t="shared" si="1"/>
        <v>409.78</v>
      </c>
      <c r="H20" s="5"/>
      <c r="I20" s="13">
        <f t="shared" si="3"/>
        <v>0</v>
      </c>
    </row>
    <row r="21" spans="1:9" s="6" customFormat="1" ht="30" customHeight="1" x14ac:dyDescent="0.3">
      <c r="A21" s="14"/>
      <c r="B21" s="27" t="s">
        <v>62</v>
      </c>
      <c r="C21" s="15" t="s">
        <v>42</v>
      </c>
      <c r="D21" s="16" t="s">
        <v>54</v>
      </c>
      <c r="E21" s="17">
        <v>1</v>
      </c>
      <c r="F21" s="18">
        <v>537.33000000000004</v>
      </c>
      <c r="G21" s="19">
        <f t="shared" si="1"/>
        <v>537.33000000000004</v>
      </c>
      <c r="H21" s="5"/>
      <c r="I21" s="13">
        <f t="shared" si="3"/>
        <v>0</v>
      </c>
    </row>
    <row r="22" spans="1:9" s="6" customFormat="1" ht="30" customHeight="1" x14ac:dyDescent="0.3">
      <c r="A22" s="14"/>
      <c r="B22" s="27" t="s">
        <v>135</v>
      </c>
      <c r="C22" s="15" t="s">
        <v>43</v>
      </c>
      <c r="D22" s="16" t="s">
        <v>54</v>
      </c>
      <c r="E22" s="17">
        <v>1</v>
      </c>
      <c r="F22" s="18">
        <v>1456</v>
      </c>
      <c r="G22" s="19">
        <f t="shared" si="1"/>
        <v>1456</v>
      </c>
      <c r="H22" s="5"/>
      <c r="I22" s="13">
        <f t="shared" si="3"/>
        <v>0</v>
      </c>
    </row>
    <row r="23" spans="1:9" s="6" customFormat="1" ht="30" customHeight="1" x14ac:dyDescent="0.3">
      <c r="A23" s="14"/>
      <c r="B23" s="27" t="s">
        <v>64</v>
      </c>
      <c r="C23" s="15" t="s">
        <v>44</v>
      </c>
      <c r="D23" s="16" t="s">
        <v>54</v>
      </c>
      <c r="E23" s="17">
        <v>1</v>
      </c>
      <c r="F23" s="18">
        <v>1085.6199999999999</v>
      </c>
      <c r="G23" s="19">
        <f t="shared" si="1"/>
        <v>1085.6199999999999</v>
      </c>
      <c r="H23" s="5"/>
      <c r="I23" s="13">
        <f t="shared" si="3"/>
        <v>0</v>
      </c>
    </row>
    <row r="24" spans="1:9" s="6" customFormat="1" ht="30" customHeight="1" x14ac:dyDescent="0.3">
      <c r="A24" s="14"/>
      <c r="B24" s="27" t="s">
        <v>63</v>
      </c>
      <c r="C24" s="15" t="s">
        <v>45</v>
      </c>
      <c r="D24" s="16" t="s">
        <v>54</v>
      </c>
      <c r="E24" s="17">
        <v>1</v>
      </c>
      <c r="F24" s="18">
        <v>1350.42</v>
      </c>
      <c r="G24" s="19">
        <f t="shared" si="1"/>
        <v>1350.42</v>
      </c>
      <c r="H24" s="5"/>
      <c r="I24" s="13">
        <f t="shared" si="3"/>
        <v>0</v>
      </c>
    </row>
    <row r="25" spans="1:9" s="6" customFormat="1" ht="30" customHeight="1" x14ac:dyDescent="0.3">
      <c r="A25" s="14"/>
      <c r="B25" s="27" t="s">
        <v>65</v>
      </c>
      <c r="C25" s="15" t="s">
        <v>46</v>
      </c>
      <c r="D25" s="16" t="s">
        <v>54</v>
      </c>
      <c r="E25" s="17">
        <v>1</v>
      </c>
      <c r="F25" s="18">
        <v>411.79</v>
      </c>
      <c r="G25" s="19">
        <f t="shared" si="1"/>
        <v>411.79</v>
      </c>
      <c r="H25" s="5"/>
      <c r="I25" s="13">
        <f t="shared" si="3"/>
        <v>0</v>
      </c>
    </row>
    <row r="26" spans="1:9" s="6" customFormat="1" ht="30" customHeight="1" x14ac:dyDescent="0.3">
      <c r="A26" s="14"/>
      <c r="B26" s="27" t="s">
        <v>66</v>
      </c>
      <c r="C26" s="15" t="s">
        <v>47</v>
      </c>
      <c r="D26" s="16" t="s">
        <v>54</v>
      </c>
      <c r="E26" s="17">
        <v>1</v>
      </c>
      <c r="F26" s="18">
        <v>570.32000000000005</v>
      </c>
      <c r="G26" s="19">
        <f t="shared" si="1"/>
        <v>570.32000000000005</v>
      </c>
      <c r="H26" s="5"/>
      <c r="I26" s="13">
        <f t="shared" si="3"/>
        <v>0</v>
      </c>
    </row>
    <row r="27" spans="1:9" s="6" customFormat="1" ht="30" customHeight="1" x14ac:dyDescent="0.3">
      <c r="A27" s="14"/>
      <c r="B27" s="27" t="s">
        <v>67</v>
      </c>
      <c r="C27" s="15" t="s">
        <v>48</v>
      </c>
      <c r="D27" s="16" t="s">
        <v>54</v>
      </c>
      <c r="E27" s="17">
        <v>1</v>
      </c>
      <c r="F27" s="18">
        <v>1395.44</v>
      </c>
      <c r="G27" s="19">
        <f t="shared" si="1"/>
        <v>1395.44</v>
      </c>
      <c r="H27" s="5"/>
      <c r="I27" s="13">
        <f t="shared" si="3"/>
        <v>0</v>
      </c>
    </row>
    <row r="28" spans="1:9" s="6" customFormat="1" ht="30" customHeight="1" x14ac:dyDescent="0.3">
      <c r="A28" s="14"/>
      <c r="B28" s="27" t="s">
        <v>68</v>
      </c>
      <c r="C28" s="15" t="s">
        <v>49</v>
      </c>
      <c r="D28" s="16" t="s">
        <v>54</v>
      </c>
      <c r="E28" s="17">
        <v>1</v>
      </c>
      <c r="F28" s="18">
        <v>415.16</v>
      </c>
      <c r="G28" s="19">
        <f t="shared" si="1"/>
        <v>415.16</v>
      </c>
      <c r="H28" s="5"/>
      <c r="I28" s="13">
        <f t="shared" si="3"/>
        <v>0</v>
      </c>
    </row>
    <row r="29" spans="1:9" s="6" customFormat="1" ht="30" customHeight="1" x14ac:dyDescent="0.3">
      <c r="A29" s="14"/>
      <c r="B29" s="27" t="s">
        <v>69</v>
      </c>
      <c r="C29" s="15" t="s">
        <v>50</v>
      </c>
      <c r="D29" s="16" t="s">
        <v>54</v>
      </c>
      <c r="E29" s="17">
        <v>1</v>
      </c>
      <c r="F29" s="18">
        <v>279.34400000000005</v>
      </c>
      <c r="G29" s="19">
        <f t="shared" si="1"/>
        <v>279.33999999999997</v>
      </c>
      <c r="H29" s="5"/>
      <c r="I29" s="13">
        <f t="shared" si="3"/>
        <v>0</v>
      </c>
    </row>
    <row r="30" spans="1:9" s="6" customFormat="1" ht="30" customHeight="1" x14ac:dyDescent="0.3">
      <c r="A30" s="14"/>
      <c r="B30" s="27" t="s">
        <v>70</v>
      </c>
      <c r="C30" s="15" t="s">
        <v>51</v>
      </c>
      <c r="D30" s="16" t="s">
        <v>54</v>
      </c>
      <c r="E30" s="17">
        <v>1</v>
      </c>
      <c r="F30" s="18">
        <v>687.14</v>
      </c>
      <c r="G30" s="19">
        <f t="shared" si="1"/>
        <v>687.14</v>
      </c>
      <c r="H30" s="5"/>
      <c r="I30" s="13">
        <f t="shared" si="3"/>
        <v>0</v>
      </c>
    </row>
    <row r="31" spans="1:9" s="6" customFormat="1" ht="30" customHeight="1" x14ac:dyDescent="0.3">
      <c r="A31" s="14"/>
      <c r="B31" s="27" t="s">
        <v>71</v>
      </c>
      <c r="C31" s="15" t="s">
        <v>52</v>
      </c>
      <c r="D31" s="16" t="s">
        <v>54</v>
      </c>
      <c r="E31" s="17">
        <v>1</v>
      </c>
      <c r="F31" s="18">
        <v>285.39</v>
      </c>
      <c r="G31" s="19">
        <f t="shared" si="1"/>
        <v>285.39</v>
      </c>
      <c r="H31" s="5"/>
      <c r="I31" s="13">
        <f t="shared" si="3"/>
        <v>0</v>
      </c>
    </row>
    <row r="32" spans="1:9" s="6" customFormat="1" ht="30" customHeight="1" x14ac:dyDescent="0.3">
      <c r="A32" s="14"/>
      <c r="B32" s="27" t="s">
        <v>72</v>
      </c>
      <c r="C32" s="15" t="s">
        <v>53</v>
      </c>
      <c r="D32" s="16" t="s">
        <v>54</v>
      </c>
      <c r="E32" s="17">
        <v>1</v>
      </c>
      <c r="F32" s="18">
        <v>360.93</v>
      </c>
      <c r="G32" s="19">
        <f t="shared" si="0"/>
        <v>360.93</v>
      </c>
      <c r="H32" s="5"/>
      <c r="I32" s="13">
        <f t="shared" si="2"/>
        <v>0</v>
      </c>
    </row>
    <row r="33" spans="1:9" s="26" customFormat="1" ht="30" customHeight="1" x14ac:dyDescent="0.3">
      <c r="A33" s="20" t="s">
        <v>30</v>
      </c>
      <c r="B33" s="20"/>
      <c r="C33" s="21" t="s">
        <v>73</v>
      </c>
      <c r="D33" s="28"/>
      <c r="E33" s="29"/>
      <c r="F33" s="22"/>
      <c r="G33" s="23"/>
      <c r="H33" s="24"/>
      <c r="I33" s="25"/>
    </row>
    <row r="34" spans="1:9" s="6" customFormat="1" ht="30" customHeight="1" x14ac:dyDescent="0.3">
      <c r="A34" s="14"/>
      <c r="B34" s="27" t="s">
        <v>111</v>
      </c>
      <c r="C34" s="15" t="s">
        <v>74</v>
      </c>
      <c r="D34" s="16" t="s">
        <v>54</v>
      </c>
      <c r="E34" s="17">
        <v>1</v>
      </c>
      <c r="F34" s="18">
        <v>507.35</v>
      </c>
      <c r="G34" s="19">
        <f t="shared" si="0"/>
        <v>507.35</v>
      </c>
      <c r="H34" s="5"/>
      <c r="I34" s="13">
        <f t="shared" si="2"/>
        <v>0</v>
      </c>
    </row>
    <row r="35" spans="1:9" s="6" customFormat="1" ht="30" customHeight="1" x14ac:dyDescent="0.3">
      <c r="A35" s="14"/>
      <c r="B35" s="27" t="s">
        <v>112</v>
      </c>
      <c r="C35" s="15" t="s">
        <v>75</v>
      </c>
      <c r="D35" s="16" t="s">
        <v>54</v>
      </c>
      <c r="E35" s="17">
        <v>1</v>
      </c>
      <c r="F35" s="18">
        <v>316.33</v>
      </c>
      <c r="G35" s="19">
        <f t="shared" ref="G35" si="4">ROUND(E35*F35,2)</f>
        <v>316.33</v>
      </c>
      <c r="H35" s="5"/>
      <c r="I35" s="13">
        <f t="shared" ref="I35" si="5">ROUND(E35*H35,2)</f>
        <v>0</v>
      </c>
    </row>
    <row r="36" spans="1:9" s="6" customFormat="1" ht="30" customHeight="1" x14ac:dyDescent="0.3">
      <c r="A36" s="14"/>
      <c r="B36" s="27" t="s">
        <v>113</v>
      </c>
      <c r="C36" s="15" t="s">
        <v>76</v>
      </c>
      <c r="D36" s="16" t="s">
        <v>54</v>
      </c>
      <c r="E36" s="17">
        <v>1</v>
      </c>
      <c r="F36" s="18">
        <v>311.86</v>
      </c>
      <c r="G36" s="19">
        <f t="shared" si="0"/>
        <v>311.86</v>
      </c>
      <c r="H36" s="5"/>
      <c r="I36" s="13">
        <f t="shared" si="2"/>
        <v>0</v>
      </c>
    </row>
    <row r="37" spans="1:9" s="6" customFormat="1" ht="30" customHeight="1" x14ac:dyDescent="0.3">
      <c r="A37" s="14"/>
      <c r="B37" s="27" t="s">
        <v>114</v>
      </c>
      <c r="C37" s="15" t="s">
        <v>77</v>
      </c>
      <c r="D37" s="16" t="s">
        <v>54</v>
      </c>
      <c r="E37" s="17">
        <v>1</v>
      </c>
      <c r="F37" s="9">
        <v>224.85</v>
      </c>
      <c r="G37" s="19">
        <f t="shared" si="0"/>
        <v>224.85</v>
      </c>
      <c r="H37" s="5"/>
      <c r="I37" s="13">
        <f t="shared" ref="I37" si="6">ROUND(E37*H37,2)</f>
        <v>0</v>
      </c>
    </row>
    <row r="38" spans="1:9" s="26" customFormat="1" ht="30" customHeight="1" x14ac:dyDescent="0.3">
      <c r="A38" s="20" t="s">
        <v>92</v>
      </c>
      <c r="B38" s="20"/>
      <c r="C38" s="21" t="s">
        <v>78</v>
      </c>
      <c r="D38" s="28"/>
      <c r="E38" s="29"/>
      <c r="F38" s="22"/>
      <c r="G38" s="23"/>
      <c r="H38" s="24"/>
      <c r="I38" s="25"/>
    </row>
    <row r="39" spans="1:9" s="6" customFormat="1" ht="30" customHeight="1" x14ac:dyDescent="0.3">
      <c r="A39" s="14"/>
      <c r="B39" s="27" t="s">
        <v>115</v>
      </c>
      <c r="C39" s="15" t="s">
        <v>79</v>
      </c>
      <c r="D39" s="16" t="s">
        <v>54</v>
      </c>
      <c r="E39" s="17">
        <v>1</v>
      </c>
      <c r="F39" s="18">
        <v>238.99</v>
      </c>
      <c r="G39" s="19">
        <f t="shared" ref="G39:G41" si="7">ROUND(E39*F39,2)</f>
        <v>238.99</v>
      </c>
      <c r="H39" s="5"/>
      <c r="I39" s="13">
        <f t="shared" ref="I39:I41" si="8">ROUND(E39*H39,2)</f>
        <v>0</v>
      </c>
    </row>
    <row r="40" spans="1:9" s="6" customFormat="1" ht="30" customHeight="1" x14ac:dyDescent="0.3">
      <c r="A40" s="14"/>
      <c r="B40" s="27" t="s">
        <v>116</v>
      </c>
      <c r="C40" s="15" t="s">
        <v>80</v>
      </c>
      <c r="D40" s="16" t="s">
        <v>54</v>
      </c>
      <c r="E40" s="17">
        <v>1</v>
      </c>
      <c r="F40" s="18">
        <v>335.91</v>
      </c>
      <c r="G40" s="19">
        <f t="shared" si="7"/>
        <v>335.91</v>
      </c>
      <c r="H40" s="5"/>
      <c r="I40" s="13">
        <f t="shared" si="8"/>
        <v>0</v>
      </c>
    </row>
    <row r="41" spans="1:9" s="6" customFormat="1" ht="30" customHeight="1" x14ac:dyDescent="0.3">
      <c r="A41" s="14"/>
      <c r="B41" s="27" t="s">
        <v>117</v>
      </c>
      <c r="C41" s="15" t="s">
        <v>81</v>
      </c>
      <c r="D41" s="16" t="s">
        <v>54</v>
      </c>
      <c r="E41" s="17">
        <v>1</v>
      </c>
      <c r="F41" s="9">
        <v>291.60000000000002</v>
      </c>
      <c r="G41" s="19">
        <f t="shared" si="7"/>
        <v>291.60000000000002</v>
      </c>
      <c r="H41" s="5"/>
      <c r="I41" s="13">
        <f t="shared" si="8"/>
        <v>0</v>
      </c>
    </row>
    <row r="42" spans="1:9" s="6" customFormat="1" ht="30" customHeight="1" x14ac:dyDescent="0.3">
      <c r="A42" s="14"/>
      <c r="B42" s="27" t="s">
        <v>118</v>
      </c>
      <c r="C42" s="15" t="s">
        <v>82</v>
      </c>
      <c r="D42" s="16" t="s">
        <v>54</v>
      </c>
      <c r="E42" s="17">
        <v>1</v>
      </c>
      <c r="F42" s="18">
        <v>134.38</v>
      </c>
      <c r="G42" s="19">
        <f t="shared" ref="G42" si="9">ROUND(E42*F42,2)</f>
        <v>134.38</v>
      </c>
      <c r="H42" s="5"/>
      <c r="I42" s="13">
        <f t="shared" ref="I42" si="10">ROUND(E42*H42,2)</f>
        <v>0</v>
      </c>
    </row>
    <row r="43" spans="1:9" s="26" customFormat="1" ht="30" customHeight="1" x14ac:dyDescent="0.3">
      <c r="A43" s="20" t="s">
        <v>93</v>
      </c>
      <c r="B43" s="20"/>
      <c r="C43" s="21" t="s">
        <v>83</v>
      </c>
      <c r="D43" s="28"/>
      <c r="E43" s="29"/>
      <c r="F43" s="22"/>
      <c r="G43" s="23"/>
      <c r="H43" s="24"/>
      <c r="I43" s="25"/>
    </row>
    <row r="44" spans="1:9" s="6" customFormat="1" ht="30" customHeight="1" x14ac:dyDescent="0.3">
      <c r="A44" s="14"/>
      <c r="B44" s="27" t="s">
        <v>119</v>
      </c>
      <c r="C44" s="15" t="s">
        <v>84</v>
      </c>
      <c r="D44" s="16" t="s">
        <v>54</v>
      </c>
      <c r="E44" s="17">
        <v>1</v>
      </c>
      <c r="F44" s="18">
        <v>81.06</v>
      </c>
      <c r="G44" s="19">
        <f t="shared" ref="G44:G46" si="11">ROUND(E44*F44,2)</f>
        <v>81.06</v>
      </c>
      <c r="H44" s="5"/>
      <c r="I44" s="13">
        <f t="shared" ref="I44:I46" si="12">ROUND(E44*H44,2)</f>
        <v>0</v>
      </c>
    </row>
    <row r="45" spans="1:9" s="6" customFormat="1" ht="30" customHeight="1" x14ac:dyDescent="0.3">
      <c r="A45" s="14"/>
      <c r="B45" s="27" t="s">
        <v>120</v>
      </c>
      <c r="C45" s="15" t="s">
        <v>85</v>
      </c>
      <c r="D45" s="16" t="s">
        <v>54</v>
      </c>
      <c r="E45" s="17">
        <v>1</v>
      </c>
      <c r="F45" s="18">
        <v>159.33000000000001</v>
      </c>
      <c r="G45" s="19">
        <f t="shared" si="11"/>
        <v>159.33000000000001</v>
      </c>
      <c r="H45" s="5"/>
      <c r="I45" s="13">
        <f t="shared" si="12"/>
        <v>0</v>
      </c>
    </row>
    <row r="46" spans="1:9" s="6" customFormat="1" ht="30" customHeight="1" x14ac:dyDescent="0.3">
      <c r="A46" s="14"/>
      <c r="B46" s="27" t="s">
        <v>121</v>
      </c>
      <c r="C46" s="15" t="s">
        <v>86</v>
      </c>
      <c r="D46" s="16" t="s">
        <v>54</v>
      </c>
      <c r="E46" s="17">
        <v>1</v>
      </c>
      <c r="F46" s="9">
        <v>818.32</v>
      </c>
      <c r="G46" s="19">
        <f t="shared" si="11"/>
        <v>818.32</v>
      </c>
      <c r="H46" s="5"/>
      <c r="I46" s="13">
        <f t="shared" si="12"/>
        <v>0</v>
      </c>
    </row>
    <row r="47" spans="1:9" s="6" customFormat="1" ht="30" customHeight="1" x14ac:dyDescent="0.3">
      <c r="A47" s="14"/>
      <c r="B47" s="27" t="s">
        <v>122</v>
      </c>
      <c r="C47" s="15" t="s">
        <v>87</v>
      </c>
      <c r="D47" s="16" t="s">
        <v>54</v>
      </c>
      <c r="E47" s="17">
        <v>1</v>
      </c>
      <c r="F47" s="18">
        <v>107.83</v>
      </c>
      <c r="G47" s="19">
        <f t="shared" ref="G47:G51" si="13">ROUND(E47*F47,2)</f>
        <v>107.83</v>
      </c>
      <c r="H47" s="5"/>
      <c r="I47" s="13">
        <f t="shared" ref="I47:I51" si="14">ROUND(E47*H47,2)</f>
        <v>0</v>
      </c>
    </row>
    <row r="48" spans="1:9" s="6" customFormat="1" ht="30" customHeight="1" x14ac:dyDescent="0.3">
      <c r="A48" s="14"/>
      <c r="B48" s="27" t="s">
        <v>123</v>
      </c>
      <c r="C48" s="15" t="s">
        <v>88</v>
      </c>
      <c r="D48" s="16" t="s">
        <v>54</v>
      </c>
      <c r="E48" s="17">
        <v>1</v>
      </c>
      <c r="F48" s="18">
        <v>205.22</v>
      </c>
      <c r="G48" s="19">
        <f t="shared" ref="G48:G49" si="15">ROUND(E48*F48,2)</f>
        <v>205.22</v>
      </c>
      <c r="H48" s="5"/>
      <c r="I48" s="13">
        <f t="shared" ref="I48:I49" si="16">ROUND(E48*H48,2)</f>
        <v>0</v>
      </c>
    </row>
    <row r="49" spans="1:9" s="6" customFormat="1" ht="30" customHeight="1" x14ac:dyDescent="0.3">
      <c r="A49" s="14"/>
      <c r="B49" s="27" t="s">
        <v>124</v>
      </c>
      <c r="C49" s="15" t="s">
        <v>89</v>
      </c>
      <c r="D49" s="16" t="s">
        <v>54</v>
      </c>
      <c r="E49" s="17">
        <v>1</v>
      </c>
      <c r="F49" s="9">
        <v>143.32</v>
      </c>
      <c r="G49" s="19">
        <f t="shared" si="15"/>
        <v>143.32</v>
      </c>
      <c r="H49" s="5"/>
      <c r="I49" s="13">
        <f t="shared" si="16"/>
        <v>0</v>
      </c>
    </row>
    <row r="50" spans="1:9" s="6" customFormat="1" ht="30" customHeight="1" x14ac:dyDescent="0.3">
      <c r="A50" s="14"/>
      <c r="B50" s="27" t="s">
        <v>125</v>
      </c>
      <c r="C50" s="15" t="s">
        <v>90</v>
      </c>
      <c r="D50" s="16" t="s">
        <v>54</v>
      </c>
      <c r="E50" s="17">
        <v>1</v>
      </c>
      <c r="F50" s="18">
        <v>269.93</v>
      </c>
      <c r="G50" s="19">
        <f t="shared" si="13"/>
        <v>269.93</v>
      </c>
      <c r="H50" s="5"/>
      <c r="I50" s="13">
        <f t="shared" si="14"/>
        <v>0</v>
      </c>
    </row>
    <row r="51" spans="1:9" s="6" customFormat="1" ht="30" customHeight="1" x14ac:dyDescent="0.3">
      <c r="A51" s="14"/>
      <c r="B51" s="27" t="s">
        <v>126</v>
      </c>
      <c r="C51" s="15" t="s">
        <v>91</v>
      </c>
      <c r="D51" s="16" t="s">
        <v>54</v>
      </c>
      <c r="E51" s="17">
        <v>1</v>
      </c>
      <c r="F51" s="9">
        <v>130.1</v>
      </c>
      <c r="G51" s="19">
        <f t="shared" si="13"/>
        <v>130.1</v>
      </c>
      <c r="H51" s="5"/>
      <c r="I51" s="13">
        <f t="shared" si="14"/>
        <v>0</v>
      </c>
    </row>
    <row r="52" spans="1:9" s="26" customFormat="1" ht="30" customHeight="1" x14ac:dyDescent="0.3">
      <c r="A52" s="20" t="s">
        <v>94</v>
      </c>
      <c r="B52" s="20"/>
      <c r="C52" s="21" t="s">
        <v>96</v>
      </c>
      <c r="D52" s="28"/>
      <c r="E52" s="29"/>
      <c r="F52" s="22"/>
      <c r="G52" s="23"/>
      <c r="H52" s="24"/>
      <c r="I52" s="25"/>
    </row>
    <row r="53" spans="1:9" s="6" customFormat="1" ht="30" customHeight="1" x14ac:dyDescent="0.3">
      <c r="A53" s="14"/>
      <c r="B53" s="27" t="s">
        <v>127</v>
      </c>
      <c r="C53" s="15" t="s">
        <v>97</v>
      </c>
      <c r="D53" s="16" t="s">
        <v>54</v>
      </c>
      <c r="E53" s="17">
        <v>1</v>
      </c>
      <c r="F53" s="18">
        <v>1999.36</v>
      </c>
      <c r="G53" s="19">
        <f t="shared" ref="G53:G55" si="17">ROUND(E53*F53,2)</f>
        <v>1999.36</v>
      </c>
      <c r="H53" s="5"/>
      <c r="I53" s="13">
        <f t="shared" ref="I53:I55" si="18">ROUND(E53*H53,2)</f>
        <v>0</v>
      </c>
    </row>
    <row r="54" spans="1:9" s="6" customFormat="1" ht="30" customHeight="1" x14ac:dyDescent="0.3">
      <c r="A54" s="14"/>
      <c r="B54" s="27" t="s">
        <v>128</v>
      </c>
      <c r="C54" s="15" t="s">
        <v>98</v>
      </c>
      <c r="D54" s="16" t="s">
        <v>54</v>
      </c>
      <c r="E54" s="17">
        <v>1</v>
      </c>
      <c r="F54" s="18">
        <v>183.2</v>
      </c>
      <c r="G54" s="19">
        <f t="shared" si="17"/>
        <v>183.2</v>
      </c>
      <c r="H54" s="5"/>
      <c r="I54" s="13">
        <f t="shared" si="18"/>
        <v>0</v>
      </c>
    </row>
    <row r="55" spans="1:9" s="6" customFormat="1" ht="30" customHeight="1" x14ac:dyDescent="0.3">
      <c r="A55" s="14"/>
      <c r="B55" s="27" t="s">
        <v>129</v>
      </c>
      <c r="C55" s="15" t="s">
        <v>99</v>
      </c>
      <c r="D55" s="16" t="s">
        <v>54</v>
      </c>
      <c r="E55" s="17">
        <v>1</v>
      </c>
      <c r="F55" s="9">
        <v>710.27</v>
      </c>
      <c r="G55" s="19">
        <f t="shared" si="17"/>
        <v>710.27</v>
      </c>
      <c r="H55" s="5"/>
      <c r="I55" s="13">
        <f t="shared" si="18"/>
        <v>0</v>
      </c>
    </row>
    <row r="56" spans="1:9" s="6" customFormat="1" ht="30" customHeight="1" x14ac:dyDescent="0.3">
      <c r="A56" s="14"/>
      <c r="B56" s="27" t="s">
        <v>120</v>
      </c>
      <c r="C56" s="15" t="s">
        <v>85</v>
      </c>
      <c r="D56" s="16" t="s">
        <v>54</v>
      </c>
      <c r="E56" s="17">
        <v>1</v>
      </c>
      <c r="F56" s="18">
        <v>159.33000000000001</v>
      </c>
      <c r="G56" s="19">
        <f t="shared" ref="G56:G59" si="19">ROUND(E56*F56,2)</f>
        <v>159.33000000000001</v>
      </c>
      <c r="H56" s="5"/>
      <c r="I56" s="13">
        <f t="shared" ref="I56:I59" si="20">ROUND(E56*H56,2)</f>
        <v>0</v>
      </c>
    </row>
    <row r="57" spans="1:9" s="6" customFormat="1" ht="30" customHeight="1" x14ac:dyDescent="0.3">
      <c r="A57" s="14"/>
      <c r="B57" s="27" t="s">
        <v>123</v>
      </c>
      <c r="C57" s="15" t="s">
        <v>90</v>
      </c>
      <c r="D57" s="16" t="s">
        <v>54</v>
      </c>
      <c r="E57" s="17">
        <v>1</v>
      </c>
      <c r="F57" s="18">
        <v>205.22</v>
      </c>
      <c r="G57" s="19">
        <f t="shared" si="19"/>
        <v>205.22</v>
      </c>
      <c r="H57" s="5"/>
      <c r="I57" s="13">
        <f t="shared" si="20"/>
        <v>0</v>
      </c>
    </row>
    <row r="58" spans="1:9" s="6" customFormat="1" ht="30" customHeight="1" x14ac:dyDescent="0.3">
      <c r="A58" s="14"/>
      <c r="B58" s="27" t="s">
        <v>130</v>
      </c>
      <c r="C58" s="15" t="s">
        <v>100</v>
      </c>
      <c r="D58" s="16" t="s">
        <v>54</v>
      </c>
      <c r="E58" s="17">
        <v>1</v>
      </c>
      <c r="F58" s="9">
        <v>501.13</v>
      </c>
      <c r="G58" s="19">
        <f t="shared" ref="G58" si="21">ROUND(E58*F58,2)</f>
        <v>501.13</v>
      </c>
      <c r="H58" s="5"/>
      <c r="I58" s="13">
        <f t="shared" ref="I58" si="22">ROUND(E58*H58,2)</f>
        <v>0</v>
      </c>
    </row>
    <row r="59" spans="1:9" s="6" customFormat="1" ht="30" customHeight="1" x14ac:dyDescent="0.3">
      <c r="A59" s="14"/>
      <c r="B59" s="27" t="s">
        <v>136</v>
      </c>
      <c r="C59" s="15" t="s">
        <v>101</v>
      </c>
      <c r="D59" s="16" t="s">
        <v>54</v>
      </c>
      <c r="E59" s="17">
        <v>1</v>
      </c>
      <c r="F59" s="9">
        <v>156</v>
      </c>
      <c r="G59" s="19">
        <f t="shared" si="19"/>
        <v>156</v>
      </c>
      <c r="H59" s="5"/>
      <c r="I59" s="13">
        <f t="shared" si="20"/>
        <v>0</v>
      </c>
    </row>
    <row r="60" spans="1:9" s="26" customFormat="1" ht="30" customHeight="1" x14ac:dyDescent="0.3">
      <c r="A60" s="20" t="s">
        <v>95</v>
      </c>
      <c r="B60" s="20"/>
      <c r="C60" s="21" t="s">
        <v>102</v>
      </c>
      <c r="D60" s="28"/>
      <c r="E60" s="29"/>
      <c r="F60" s="22"/>
      <c r="G60" s="23"/>
      <c r="H60" s="24"/>
      <c r="I60" s="25"/>
    </row>
    <row r="61" spans="1:9" s="6" customFormat="1" ht="30" customHeight="1" x14ac:dyDescent="0.3">
      <c r="A61" s="14"/>
      <c r="B61" s="27" t="s">
        <v>131</v>
      </c>
      <c r="C61" s="15" t="s">
        <v>103</v>
      </c>
      <c r="D61" s="16" t="s">
        <v>54</v>
      </c>
      <c r="E61" s="17">
        <v>1</v>
      </c>
      <c r="F61" s="18">
        <v>203.53</v>
      </c>
      <c r="G61" s="19">
        <f t="shared" ref="G61:G64" si="23">ROUND(E61*F61,2)</f>
        <v>203.53</v>
      </c>
      <c r="H61" s="5"/>
      <c r="I61" s="13">
        <f t="shared" ref="I61:I64" si="24">ROUND(E61*H61,2)</f>
        <v>0</v>
      </c>
    </row>
    <row r="62" spans="1:9" s="6" customFormat="1" ht="30" customHeight="1" x14ac:dyDescent="0.3">
      <c r="A62" s="14"/>
      <c r="B62" s="27" t="s">
        <v>132</v>
      </c>
      <c r="C62" s="15" t="s">
        <v>104</v>
      </c>
      <c r="D62" s="16" t="s">
        <v>54</v>
      </c>
      <c r="E62" s="17">
        <v>1</v>
      </c>
      <c r="F62" s="18">
        <v>43.38</v>
      </c>
      <c r="G62" s="19">
        <f t="shared" si="23"/>
        <v>43.38</v>
      </c>
      <c r="H62" s="5"/>
      <c r="I62" s="13">
        <f t="shared" si="24"/>
        <v>0</v>
      </c>
    </row>
    <row r="63" spans="1:9" s="6" customFormat="1" ht="30" customHeight="1" x14ac:dyDescent="0.3">
      <c r="A63" s="14"/>
      <c r="B63" s="27" t="s">
        <v>133</v>
      </c>
      <c r="C63" s="15" t="s">
        <v>105</v>
      </c>
      <c r="D63" s="16" t="s">
        <v>54</v>
      </c>
      <c r="E63" s="17">
        <v>1</v>
      </c>
      <c r="F63" s="9">
        <v>108.35</v>
      </c>
      <c r="G63" s="19">
        <f t="shared" si="23"/>
        <v>108.35</v>
      </c>
      <c r="H63" s="5"/>
      <c r="I63" s="13">
        <f t="shared" si="24"/>
        <v>0</v>
      </c>
    </row>
    <row r="64" spans="1:9" s="6" customFormat="1" ht="30" customHeight="1" x14ac:dyDescent="0.3">
      <c r="A64" s="14"/>
      <c r="B64" s="27" t="s">
        <v>134</v>
      </c>
      <c r="C64" s="15" t="s">
        <v>106</v>
      </c>
      <c r="D64" s="16" t="s">
        <v>54</v>
      </c>
      <c r="E64" s="17">
        <v>1</v>
      </c>
      <c r="F64" s="9">
        <v>52.83</v>
      </c>
      <c r="G64" s="19">
        <f t="shared" si="23"/>
        <v>52.83</v>
      </c>
      <c r="H64" s="5"/>
      <c r="I64" s="13">
        <f t="shared" si="24"/>
        <v>0</v>
      </c>
    </row>
    <row r="65" spans="1:9" s="26" customFormat="1" ht="30" customHeight="1" x14ac:dyDescent="0.3">
      <c r="A65" s="20" t="s">
        <v>137</v>
      </c>
      <c r="B65" s="20"/>
      <c r="C65" s="21" t="s">
        <v>107</v>
      </c>
      <c r="D65" s="20"/>
      <c r="E65" s="22"/>
      <c r="F65" s="22"/>
      <c r="G65" s="23"/>
      <c r="H65" s="24"/>
      <c r="I65" s="25"/>
    </row>
    <row r="66" spans="1:9" s="6" customFormat="1" ht="45" customHeight="1" x14ac:dyDescent="0.3">
      <c r="A66" s="14"/>
      <c r="B66" s="14"/>
      <c r="C66" s="15" t="s">
        <v>108</v>
      </c>
      <c r="D66" s="16" t="s">
        <v>110</v>
      </c>
      <c r="E66" s="17">
        <v>30</v>
      </c>
      <c r="F66" s="18">
        <v>84.13</v>
      </c>
      <c r="G66" s="19">
        <f>ROUND(E66*F66,2)</f>
        <v>2523.9</v>
      </c>
      <c r="H66" s="5"/>
      <c r="I66" s="13">
        <f t="shared" ref="I66:I67" si="25">ROUND(E66*H66,2)</f>
        <v>0</v>
      </c>
    </row>
    <row r="67" spans="1:9" s="6" customFormat="1" ht="45" customHeight="1" x14ac:dyDescent="0.3">
      <c r="A67" s="14"/>
      <c r="B67" s="14"/>
      <c r="C67" s="15" t="s">
        <v>109</v>
      </c>
      <c r="D67" s="16" t="s">
        <v>110</v>
      </c>
      <c r="E67" s="17">
        <v>10</v>
      </c>
      <c r="F67" s="18">
        <v>95.4</v>
      </c>
      <c r="G67" s="19">
        <f>ROUND(E67*F67,2)</f>
        <v>954</v>
      </c>
      <c r="H67" s="5"/>
      <c r="I67" s="13">
        <f t="shared" si="25"/>
        <v>0</v>
      </c>
    </row>
    <row r="68" spans="1:9" s="6" customFormat="1" ht="15" customHeight="1" x14ac:dyDescent="0.3">
      <c r="D68" s="7"/>
      <c r="E68" s="8"/>
      <c r="F68" s="9"/>
      <c r="G68" s="10"/>
      <c r="I68" s="9"/>
    </row>
    <row r="69" spans="1:9" s="6" customFormat="1" ht="15" customHeight="1" x14ac:dyDescent="0.3">
      <c r="E69" s="9"/>
      <c r="F69" s="9"/>
      <c r="G69" s="10"/>
      <c r="I69" s="9"/>
    </row>
    <row r="70" spans="1:9" s="6" customFormat="1" ht="15" customHeight="1" x14ac:dyDescent="0.3">
      <c r="E70" s="9"/>
      <c r="F70" s="9"/>
      <c r="G70" s="10"/>
      <c r="I70" s="9"/>
    </row>
    <row r="71" spans="1:9" ht="15" customHeight="1" x14ac:dyDescent="0.3"/>
  </sheetData>
  <sheetProtection algorithmName="SHA-512" hashValue="wSUtyvhug7yRWUhNWp8vIWLIjv+AiKtH/JKLxFhknWrTOpVkv0WLqr15C6lh2shbFsnAkOzJj0TYWq1738cpRA==" saltValue="cPdmGc4BTbU7eswVcFCzDQ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3 A33" numberStoredAsText="1"/>
    <ignoredError sqref="G14 G36:G37 G33:I33 G15 I36:I37 G34 I3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11" sqref="B11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31</v>
      </c>
    </row>
    <row r="2" spans="2:2" ht="15" thickBot="1" x14ac:dyDescent="0.35">
      <c r="B2" s="3" t="s">
        <v>32</v>
      </c>
    </row>
    <row r="3" spans="2:2" ht="15" thickBot="1" x14ac:dyDescent="0.35">
      <c r="B3" s="4" t="s">
        <v>33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2025-01-20T07:09:06Z</dcterms:created>
  <dcterms:modified xsi:type="dcterms:W3CDTF">2025-03-20T09:12:32Z</dcterms:modified>
  <cp:category/>
  <cp:contentStatus/>
</cp:coreProperties>
</file>