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jecucion Contratos\GRUPO PUBLICIDAD\1. EXPEDIENTES\2025\6012500275\LICITACIÓN\"/>
    </mc:Choice>
  </mc:AlternateContent>
  <xr:revisionPtr revIDLastSave="0" documentId="13_ncr:1_{E8E8433F-B215-4AC8-BB9B-0062E678B024}" xr6:coauthVersionLast="47" xr6:coauthVersionMax="47" xr10:uidLastSave="{00000000-0000-0000-0000-000000000000}"/>
  <bookViews>
    <workbookView xWindow="-23148" yWindow="-108" windowWidth="23256" windowHeight="13896" xr2:uid="{F043CD35-4EC0-4E73-B105-4F3FF39130F0}"/>
  </bookViews>
  <sheets>
    <sheet name="CERTO" sheetId="1" r:id="rId1"/>
    <sheet name="Hoja1" sheetId="3" r:id="rId2"/>
    <sheet name="Glosario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G15" i="1"/>
  <c r="G14" i="1"/>
  <c r="G13" i="1"/>
  <c r="F7" i="1"/>
  <c r="D3" i="1" l="1"/>
  <c r="I13" i="1"/>
  <c r="H3" i="1" s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<sst xmlns="http://schemas.openxmlformats.org/spreadsheetml/2006/main" count="56" uniqueCount="50">
  <si>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</si>
  <si>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</si>
  <si>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</si>
  <si>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</si>
  <si>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</si>
  <si>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</si>
  <si>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</si>
  <si>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</si>
  <si>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</si>
  <si>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</si>
  <si>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</si>
  <si>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</si>
  <si>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</si>
  <si>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</si>
  <si>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</si>
  <si>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</si>
  <si>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</si>
  <si>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</si>
  <si>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</si>
  <si>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</si>
  <si>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</si>
  <si>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</si>
  <si>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</si>
  <si>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</si>
  <si>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</si>
  <si>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</si>
  <si>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</si>
  <si>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</si>
  <si>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</si>
  <si>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</si>
  <si>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SERVICIO SEGURIDAD CANERA EN 13 RECINTOS</t>
  </si>
  <si>
    <t>uc1</t>
  </si>
  <si>
    <t>Seguridad canera 2025</t>
  </si>
  <si>
    <t>ud</t>
  </si>
  <si>
    <t>uc2</t>
  </si>
  <si>
    <t>Seguridad canera 2026</t>
  </si>
  <si>
    <t>uc3</t>
  </si>
  <si>
    <t>Seguridad canera 2027</t>
  </si>
  <si>
    <t>Costes Directos (100% del PE)</t>
  </si>
  <si>
    <t>Costes Indirectos (2% del PE)</t>
  </si>
  <si>
    <t>Presupuesto de Ejecución (PE):</t>
  </si>
  <si>
    <t>Costes Directos + Costes Indirectos</t>
  </si>
  <si>
    <t>Gastos Generales (9% PE)</t>
  </si>
  <si>
    <t>Beneficio Industrial (6% PE)</t>
  </si>
  <si>
    <t>Base imponible</t>
  </si>
  <si>
    <t>Presupuesto Base de Licitación</t>
  </si>
  <si>
    <t>(Base imponible + IVA)</t>
  </si>
  <si>
    <t>Campos a rellenar por Metro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</si>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</sst>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8" formatCode="#,##0.00\ &quot;€&quot;;[Red]\-#,##0.00\ &quot;€&quot;"/>
    <numFmt numFmtId="164" formatCode="#,##0.000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66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0" fillId="0" borderId="0" xfId="0" applyProtection="1">
      <protection locked="0"/>
    </xf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165" fontId="3" fillId="0" borderId="0" xfId="0" applyNumberFormat="1" applyFont="1"/>
    <xf numFmtId="4" fontId="3" fillId="4" borderId="0" xfId="0" applyNumberFormat="1" applyFont="1" applyFill="1"/>
    <xf numFmtId="165" fontId="0" fillId="0" borderId="0" xfId="0" applyNumberFormat="1"/>
    <xf numFmtId="0" fontId="5" fillId="6" borderId="2" xfId="0" applyFont="1" applyFill="1" applyBorder="1" applyAlignment="1">
      <alignment vertical="center" wrapText="1"/>
    </xf>
    <xf numFmtId="8" fontId="6" fillId="0" borderId="7" xfId="0" applyNumberFormat="1" applyFont="1" applyBorder="1" applyAlignment="1">
      <alignment horizontal="center" vertical="center"/>
    </xf>
    <xf numFmtId="0" fontId="5" fillId="6" borderId="9" xfId="0" applyFont="1" applyFill="1" applyBorder="1" applyAlignment="1">
      <alignment vertical="center" wrapText="1"/>
    </xf>
    <xf numFmtId="6" fontId="6" fillId="0" borderId="10" xfId="0" applyNumberFormat="1" applyFont="1" applyBorder="1" applyAlignment="1">
      <alignment horizontal="center" vertical="center" wrapText="1"/>
    </xf>
    <xf numFmtId="0" fontId="5" fillId="6" borderId="11" xfId="0" applyFont="1" applyFill="1" applyBorder="1" applyAlignment="1">
      <alignment vertical="center" wrapText="1"/>
    </xf>
    <xf numFmtId="8" fontId="6" fillId="0" borderId="10" xfId="0" applyNumberFormat="1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10" fontId="3" fillId="3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8" fontId="6" fillId="0" borderId="3" xfId="0" applyNumberFormat="1" applyFont="1" applyBorder="1" applyAlignment="1">
      <alignment horizontal="center" vertical="center" wrapText="1"/>
    </xf>
    <xf numFmtId="8" fontId="6" fillId="0" borderId="9" xfId="0" applyNumberFormat="1" applyFont="1" applyBorder="1" applyAlignment="1">
      <alignment horizontal="center" vertical="center" wrapText="1"/>
    </xf>
    <xf numFmtId="8" fontId="5" fillId="7" borderId="3" xfId="0" applyNumberFormat="1" applyFont="1" applyFill="1" applyBorder="1" applyAlignment="1">
      <alignment horizontal="center" vertical="center" wrapText="1"/>
    </xf>
    <xf numFmtId="8" fontId="5" fillId="7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5"/>
  <sheetViews>
    <sheetView tabSelected="1" workbookViewId="0">
      <selection activeCell="H15" sqref="H1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33" t="s">
        <v>2</v>
      </c>
      <c r="B2" s="34">
        <v>1</v>
      </c>
    </row>
    <row r="3" spans="1:9" ht="15" customHeight="1" thickBot="1" x14ac:dyDescent="0.35">
      <c r="A3" s="42" t="s">
        <v>3</v>
      </c>
      <c r="B3" s="43"/>
      <c r="C3" s="44"/>
      <c r="D3" s="7">
        <f>SUM(G:G)</f>
        <v>2351244.6799999997</v>
      </c>
      <c r="E3" s="42" t="s">
        <v>4</v>
      </c>
      <c r="F3" s="43"/>
      <c r="G3" s="44"/>
      <c r="H3" s="7">
        <f>SUM(I:I)</f>
        <v>0</v>
      </c>
    </row>
    <row r="4" spans="1:9" ht="15" customHeight="1" thickBot="1" x14ac:dyDescent="0.35">
      <c r="A4" s="35" t="s">
        <v>5</v>
      </c>
      <c r="B4" s="36">
        <v>0</v>
      </c>
      <c r="C4" s="8" t="s">
        <v>6</v>
      </c>
      <c r="D4" s="9">
        <f>ROUND($D$3*B4,2)</f>
        <v>0</v>
      </c>
      <c r="E4" s="10" t="s">
        <v>7</v>
      </c>
      <c r="F4" s="39">
        <v>0</v>
      </c>
      <c r="G4" s="8" t="s">
        <v>6</v>
      </c>
      <c r="H4" s="9">
        <f>ROUND($H$3*F4,2)</f>
        <v>0</v>
      </c>
    </row>
    <row r="5" spans="1:9" ht="15" thickBot="1" x14ac:dyDescent="0.35">
      <c r="A5" s="35" t="s">
        <v>8</v>
      </c>
      <c r="B5" s="36">
        <v>0</v>
      </c>
      <c r="C5" s="8" t="s">
        <v>9</v>
      </c>
      <c r="D5" s="9">
        <f>ROUND($D$3*B5,2)</f>
        <v>0</v>
      </c>
      <c r="E5" s="10" t="s">
        <v>10</v>
      </c>
      <c r="F5" s="39">
        <v>0</v>
      </c>
      <c r="G5" s="8" t="s">
        <v>9</v>
      </c>
      <c r="H5" s="9">
        <f>ROUND($H$3*F5,2)</f>
        <v>0</v>
      </c>
    </row>
    <row r="6" spans="1:9" ht="15" thickBot="1" x14ac:dyDescent="0.35">
      <c r="A6" s="45" t="s">
        <v>11</v>
      </c>
      <c r="B6" s="46"/>
      <c r="C6" s="47"/>
      <c r="D6" s="9">
        <f>SUM(D3,D4,D5)</f>
        <v>2351244.6799999997</v>
      </c>
      <c r="E6" s="45" t="s">
        <v>12</v>
      </c>
      <c r="F6" s="46"/>
      <c r="G6" s="47"/>
      <c r="H6" s="9">
        <f>SUM(H3,H4,H5)</f>
        <v>0</v>
      </c>
    </row>
    <row r="7" spans="1:9" ht="15" thickBot="1" x14ac:dyDescent="0.35">
      <c r="A7" s="37" t="s">
        <v>13</v>
      </c>
      <c r="B7" s="38">
        <v>0.21</v>
      </c>
      <c r="C7" s="8" t="s">
        <v>14</v>
      </c>
      <c r="D7" s="9">
        <f>ROUND($D$6*B7,2)</f>
        <v>493761.38</v>
      </c>
      <c r="E7" s="11" t="s">
        <v>13</v>
      </c>
      <c r="F7" s="12">
        <f>B7</f>
        <v>0.21</v>
      </c>
      <c r="G7" s="8" t="s">
        <v>14</v>
      </c>
      <c r="H7" s="9">
        <f>ROUND($H$6*F7,2)</f>
        <v>0</v>
      </c>
    </row>
    <row r="8" spans="1:9" ht="15" thickBot="1" x14ac:dyDescent="0.35">
      <c r="A8" s="48" t="s">
        <v>15</v>
      </c>
      <c r="B8" s="49"/>
      <c r="C8" s="50"/>
      <c r="D8" s="13">
        <f>SUM(D6:D7)</f>
        <v>2845006.0599999996</v>
      </c>
      <c r="E8" s="48" t="s">
        <v>16</v>
      </c>
      <c r="F8" s="49"/>
      <c r="G8" s="50"/>
      <c r="H8" s="13">
        <f>SUM(H6:H7)</f>
        <v>0</v>
      </c>
    </row>
    <row r="9" spans="1:9" ht="15" thickBot="1" x14ac:dyDescent="0.35"/>
    <row r="10" spans="1:9" ht="15" thickBot="1" x14ac:dyDescent="0.35">
      <c r="A10" s="14"/>
      <c r="F10" s="40" t="s">
        <v>17</v>
      </c>
      <c r="G10" s="41"/>
      <c r="H10" s="40" t="s">
        <v>18</v>
      </c>
      <c r="I10" s="41"/>
    </row>
    <row r="11" spans="1:9" x14ac:dyDescent="0.3">
      <c r="A11" s="15" t="s">
        <v>19</v>
      </c>
      <c r="B11" s="15" t="s">
        <v>20</v>
      </c>
      <c r="C11" s="15" t="s">
        <v>21</v>
      </c>
      <c r="D11" s="15" t="s">
        <v>22</v>
      </c>
      <c r="E11" s="17" t="s">
        <v>23</v>
      </c>
      <c r="F11" s="17" t="s">
        <v>24</v>
      </c>
      <c r="G11" s="15" t="s">
        <v>25</v>
      </c>
      <c r="H11" s="15" t="s">
        <v>26</v>
      </c>
      <c r="I11" s="15" t="s">
        <v>27</v>
      </c>
    </row>
    <row r="12" spans="1:9" s="16" customFormat="1" x14ac:dyDescent="0.3">
      <c r="A12" s="2" t="s">
        <v>28</v>
      </c>
      <c r="B12" s="2" t="s">
        <v>29</v>
      </c>
      <c r="C12" s="18" t="s">
        <v>30</v>
      </c>
      <c r="D12" s="18"/>
      <c r="E12" s="19"/>
      <c r="F12" s="19"/>
      <c r="G12" s="20"/>
      <c r="H12" s="3"/>
      <c r="I12" s="22"/>
    </row>
    <row r="13" spans="1:9" s="16" customFormat="1" x14ac:dyDescent="0.3">
      <c r="A13" s="2"/>
      <c r="B13" s="2" t="s">
        <v>31</v>
      </c>
      <c r="C13" s="18" t="s">
        <v>32</v>
      </c>
      <c r="D13" s="18" t="s">
        <v>33</v>
      </c>
      <c r="E13" s="19">
        <v>1279.9985185181722</v>
      </c>
      <c r="F13" s="21">
        <v>24.2</v>
      </c>
      <c r="G13" s="20">
        <f t="shared" ref="G13:G15" si="0">ROUND(E13*F13,2)</f>
        <v>30975.96</v>
      </c>
      <c r="H13" s="3"/>
      <c r="I13" s="22">
        <f t="shared" ref="I13" si="1">ROUND(E13*H13,2)</f>
        <v>0</v>
      </c>
    </row>
    <row r="14" spans="1:9" x14ac:dyDescent="0.3">
      <c r="B14" t="s">
        <v>34</v>
      </c>
      <c r="C14" s="18" t="s">
        <v>35</v>
      </c>
      <c r="D14" s="18" t="s">
        <v>33</v>
      </c>
      <c r="E14" s="5">
        <v>46719.998518518172</v>
      </c>
      <c r="F14" s="23">
        <v>24.93</v>
      </c>
      <c r="G14" s="20">
        <f t="shared" si="0"/>
        <v>1164729.56</v>
      </c>
      <c r="H14" s="3"/>
      <c r="I14" s="22">
        <f t="shared" ref="I14" si="2">ROUND(E14*H14,2)</f>
        <v>0</v>
      </c>
    </row>
    <row r="15" spans="1:9" x14ac:dyDescent="0.3">
      <c r="B15" t="s">
        <v>36</v>
      </c>
      <c r="C15" s="18" t="s">
        <v>37</v>
      </c>
      <c r="D15" s="18" t="s">
        <v>33</v>
      </c>
      <c r="E15" s="5">
        <v>45439.998518518172</v>
      </c>
      <c r="F15" s="23">
        <v>25.43</v>
      </c>
      <c r="G15" s="20">
        <f t="shared" si="0"/>
        <v>1155539.1599999999</v>
      </c>
      <c r="H15" s="3"/>
      <c r="I15" s="22">
        <f t="shared" ref="I15" si="3">ROUND(E15*H15,2)</f>
        <v>0</v>
      </c>
    </row>
  </sheetData>
  <sheetProtection algorithmName="SHA-512" hashValue="w3HAKkAQ+hy4c9F0tpUPpdiQYu790A8OACO6Yk5RparlvpaKRNWOcQuzTb2bXDgc+xROVDYqD4AhY7HTuu4uqA==" saltValue="caupZduN/ZppmRZX2g6kn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customProperties>
    <customPr name="_pios_id" r:id="rId2"/>
  </customProperties>
  <ignoredErrors>
    <ignoredError sqref="A12" numberStoredAsText="1"/>
    <ignoredError sqref="G13 I13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471F8-6F67-40A0-9F21-16A895A88710}">
  <dimension ref="A1:B10"/>
  <sheetViews>
    <sheetView workbookViewId="0">
      <selection activeCell="B7" sqref="B7"/>
    </sheetView>
  </sheetViews>
  <sheetFormatPr baseColWidth="10" defaultColWidth="11.44140625" defaultRowHeight="14.4" x14ac:dyDescent="0.3"/>
  <cols>
    <col min="1" max="1" width="46.109375" customWidth="1"/>
    <col min="2" max="2" width="13.109375" bestFit="1" customWidth="1"/>
  </cols>
  <sheetData>
    <row r="1" spans="1:2" ht="15" thickBot="1" x14ac:dyDescent="0.35">
      <c r="A1" s="24" t="s">
        <v>38</v>
      </c>
      <c r="B1" s="25">
        <v>2044560.59</v>
      </c>
    </row>
    <row r="2" spans="1:2" ht="15" thickBot="1" x14ac:dyDescent="0.35">
      <c r="A2" s="26" t="s">
        <v>39</v>
      </c>
      <c r="B2" s="27">
        <v>0</v>
      </c>
    </row>
    <row r="3" spans="1:2" x14ac:dyDescent="0.3">
      <c r="A3" s="28" t="s">
        <v>40</v>
      </c>
      <c r="B3" s="51">
        <v>2044560.59</v>
      </c>
    </row>
    <row r="4" spans="1:2" ht="15" thickBot="1" x14ac:dyDescent="0.35">
      <c r="A4" s="26" t="s">
        <v>41</v>
      </c>
      <c r="B4" s="52"/>
    </row>
    <row r="5" spans="1:2" ht="15" thickBot="1" x14ac:dyDescent="0.35">
      <c r="A5" s="26" t="s">
        <v>42</v>
      </c>
      <c r="B5" s="29">
        <v>184010.45</v>
      </c>
    </row>
    <row r="6" spans="1:2" ht="15" thickBot="1" x14ac:dyDescent="0.35">
      <c r="A6" s="26" t="s">
        <v>43</v>
      </c>
      <c r="B6" s="29">
        <v>122673.64</v>
      </c>
    </row>
    <row r="7" spans="1:2" ht="15" thickBot="1" x14ac:dyDescent="0.35">
      <c r="A7" s="26" t="s">
        <v>44</v>
      </c>
      <c r="B7" s="29">
        <v>2351244.6800000002</v>
      </c>
    </row>
    <row r="8" spans="1:2" x14ac:dyDescent="0.3">
      <c r="A8" s="30" t="s">
        <v>45</v>
      </c>
      <c r="B8" s="53">
        <v>2845006.06</v>
      </c>
    </row>
    <row r="9" spans="1:2" ht="15" thickBot="1" x14ac:dyDescent="0.35">
      <c r="A9" s="31" t="s">
        <v>46</v>
      </c>
      <c r="B9" s="54"/>
    </row>
    <row r="10" spans="1:2" x14ac:dyDescent="0.3">
      <c r="A10" s="32"/>
    </row>
  </sheetData>
  <mergeCells count="2">
    <mergeCell ref="B3:B4"/>
    <mergeCell ref="B8:B9"/>
  </mergeCells>
  <pageMargins left="0.7" right="0.7" top="0.75" bottom="0.75" header="0.3" footer="0.3"/>
  <customProperties>
    <customPr name="_pios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47</v>
      </c>
    </row>
    <row r="2" spans="2:2" ht="15" thickBot="1" x14ac:dyDescent="0.35">
      <c r="B2" s="1" t="s">
        <v>48</v>
      </c>
    </row>
    <row r="3" spans="2:2" ht="15" thickBot="1" x14ac:dyDescent="0.35">
      <c r="B3" s="1" t="s">
        <v>49</v>
      </c>
    </row>
  </sheetData>
  <pageMargins left="0.7" right="0.7" top="0.75" bottom="0.75" header="0.3" footer="0.3"/>
  <customProperties>
    <customPr name="_pios_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schemas.microsoft.com/office/2006/metadata/properties"/>
    <ds:schemaRef ds:uri="http://schemas.microsoft.com/office/infopath/2007/PartnerControls"/>
    <ds:schemaRef ds:uri="4fd46784-a323-4a13-9ce7-d880620db66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Hoja1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García Martín, Amaya</cp:lastModifiedBy>
  <cp:revision/>
  <dcterms:created xsi:type="dcterms:W3CDTF">2023-06-09T08:33:37Z</dcterms:created>
  <dcterms:modified xsi:type="dcterms:W3CDTF">2025-09-19T09:50:47Z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