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5\6000011561_SeO_SOPORTE_PLAT_CIBERSEGURIDAD_SIST_EXPLOTAC\1. Vb Pliegos\Revisión Gabinete\"/>
    </mc:Choice>
  </mc:AlternateContent>
  <xr:revisionPtr revIDLastSave="0" documentId="8_{31AE0C47-F6EE-4806-A739-50BB92F0926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1" l="1"/>
  <c r="G33" i="1"/>
  <c r="I32" i="1"/>
  <c r="G32" i="1"/>
  <c r="I31" i="1"/>
  <c r="G31" i="1"/>
  <c r="I30" i="1"/>
  <c r="G30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21" i="1"/>
  <c r="G21" i="1"/>
  <c r="I20" i="1"/>
  <c r="G20" i="1"/>
  <c r="I19" i="1"/>
  <c r="G19" i="1"/>
  <c r="I18" i="1"/>
  <c r="G18" i="1"/>
  <c r="I17" i="1"/>
  <c r="G17" i="1"/>
  <c r="I16" i="1"/>
  <c r="G16" i="1"/>
  <c r="I15" i="1"/>
  <c r="G15" i="1"/>
  <c r="I14" i="1"/>
  <c r="G14" i="1"/>
  <c r="F7" i="1"/>
  <c r="D5" i="1"/>
  <c r="D6" i="1" s="1"/>
  <c r="D4" i="1"/>
  <c r="H3" i="1" l="1"/>
  <c r="H5" i="1" s="1"/>
  <c r="D7" i="1"/>
  <c r="D8" i="1" s="1"/>
  <c r="H4" i="1" l="1"/>
  <c r="H6" i="1" s="1"/>
  <c r="H7" i="1" s="1"/>
  <c r="H8" i="1" s="1"/>
</calcChain>
</file>

<file path=xl/sharedStrings.xml><?xml version="1.0" encoding="utf-8"?>
<sst xmlns="http://schemas.openxmlformats.org/spreadsheetml/2006/main" count="98" uniqueCount="76">
  <si>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</si>
  <si>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</si>
  <si>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</si>
  <si>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</si>
  <si>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</si>
  <si>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</si>
  <si>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</si>
  <si>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</si>
  <si>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</si>
  <si>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</si>
  <si>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</si>
  <si>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</si>
  <si>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</si>
  <si>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</si>
  <si>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</si>
  <si>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</si>
  <si>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</si>
  <si>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</si>
  <si>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</si>
  <si>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</si>
  <si>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</si>
  <si>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</si>
  <si>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</si>
  <si>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</si>
  <si>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</si>
  <si>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</si>
  <si>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</si>
  <si>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</si>
  <si>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</si>
  <si>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</si>
  <si>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SERVICIO DE MANTENIMIENTO Y SOPORTE TÉCNICO ESPECIALIZADO DE LA PLATAFORMA DE CIBERSEGURIDAD DE LOS SISTEMAS DE EXPLOTACIÓN</t>
  </si>
  <si>
    <t>1.1</t>
  </si>
  <si>
    <t>C1</t>
  </si>
  <si>
    <t>SERVICIO DE MANTENIMIENTO</t>
  </si>
  <si>
    <t>UC01</t>
  </si>
  <si>
    <t>Deep Security - Enterprise Perpetual - per Non-Server System, Kiosk/POS/VDI: Renew, Government, 1001-5000 License,</t>
  </si>
  <si>
    <t>Ud</t>
  </si>
  <si>
    <t>UC02</t>
  </si>
  <si>
    <t>ServerProtect Multiple Server (LL &amp; WIN/NW): Multi-Language, Licence, Renew, Government, 26-50 License</t>
  </si>
  <si>
    <t>UC03</t>
  </si>
  <si>
    <t>Deep Discovery Analyzer HW+SW Appliance: Renew, Normal, 1-1 License</t>
  </si>
  <si>
    <t>UC04</t>
  </si>
  <si>
    <t>TippingPoint 1100TX HW + HW Support 1Yr Renew</t>
  </si>
  <si>
    <t>UC05</t>
  </si>
  <si>
    <t>TippingPoint 250Mbps TPS Inspection License + Support + DV 1Yr Renew</t>
  </si>
  <si>
    <t>UC06</t>
  </si>
  <si>
    <t>TippingPoint 250Mbps TPS ThreatDV Subscription Service 1Yr Renew</t>
  </si>
  <si>
    <t>UC07</t>
  </si>
  <si>
    <t>TippingPoint SMS H4 HW (Dell) + Support 1Yr Renew</t>
  </si>
  <si>
    <t>UC08</t>
  </si>
  <si>
    <t>TXOne Stellar ICS, New, Normal, 1001-5000 License,12 months</t>
  </si>
  <si>
    <t>UC09</t>
  </si>
  <si>
    <t>EdgeIPS (EdgeGuard) - TXOne Next Generation IPS for ICS, SW: Renew, Normal, 1-9999999 License</t>
  </si>
  <si>
    <t>UC10</t>
  </si>
  <si>
    <t>EdgeOne - Virtual Appliance, Normal, 1-999999999 License</t>
  </si>
  <si>
    <t>UC11</t>
  </si>
  <si>
    <t>EdgeIPS-103 SW License [Renew], Normal, 1-999999999 License</t>
  </si>
  <si>
    <t>UC12</t>
  </si>
  <si>
    <t>UC13</t>
  </si>
  <si>
    <t>Trend Micro Portable Security 3 Standard Edition, Renewal, Normal, 3-1000 License</t>
  </si>
  <si>
    <t>UC14</t>
  </si>
  <si>
    <t>Trend Micro Vision One Credits, Government, 1-999999999 License</t>
  </si>
  <si>
    <t>UC15</t>
  </si>
  <si>
    <t>Premium Support: Service, Extension, Normal, 1-1 License - 48 month</t>
  </si>
  <si>
    <t>1.2</t>
  </si>
  <si>
    <t>C2</t>
  </si>
  <si>
    <t>SERVICIOS</t>
  </si>
  <si>
    <t>UC16</t>
  </si>
  <si>
    <t>Servicio Anual  de Jefatura de proyecto</t>
  </si>
  <si>
    <t>UC17</t>
  </si>
  <si>
    <t>Servicio Anual Soporte Técnico Experto Presencial (100 jornadas anuales)</t>
  </si>
  <si>
    <t>UC18</t>
  </si>
  <si>
    <t>Servicio Formación (horas)</t>
  </si>
  <si>
    <t>UC19</t>
  </si>
  <si>
    <t xml:space="preserve">Servicio Adecuación de las instalaciones para la instalación de equipos de ciberseguridad en cuartos técnicos de la Red </t>
  </si>
  <si>
    <t>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</si>
</sst>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2" fillId="3" borderId="1" xfId="0" applyNumberFormat="1" applyFont="1" applyFill="1" applyBorder="1"/>
    <xf numFmtId="3" fontId="3" fillId="0" borderId="2" xfId="0" applyNumberFormat="1" applyFont="1" applyBorder="1"/>
    <xf numFmtId="4" fontId="3" fillId="4" borderId="2" xfId="0" applyNumberFormat="1" applyFont="1" applyFill="1" applyBorder="1"/>
    <xf numFmtId="49" fontId="2" fillId="3" borderId="3" xfId="0" applyNumberFormat="1" applyFont="1" applyFill="1" applyBorder="1"/>
    <xf numFmtId="10" fontId="3" fillId="0" borderId="6" xfId="0" quotePrefix="1" applyNumberFormat="1" applyFont="1" applyBorder="1"/>
    <xf numFmtId="49" fontId="3" fillId="3" borderId="7" xfId="0" applyNumberFormat="1" applyFont="1" applyFill="1" applyBorder="1"/>
    <xf numFmtId="4" fontId="3" fillId="4" borderId="7" xfId="0" applyNumberFormat="1" applyFont="1" applyFill="1" applyBorder="1"/>
    <xf numFmtId="4" fontId="2" fillId="3" borderId="3" xfId="0" applyNumberFormat="1" applyFont="1" applyFill="1" applyBorder="1"/>
    <xf numFmtId="49" fontId="2" fillId="3" borderId="8" xfId="0" applyNumberFormat="1" applyFont="1" applyFill="1" applyBorder="1"/>
    <xf numFmtId="9" fontId="3" fillId="0" borderId="6" xfId="0" quotePrefix="1" applyNumberFormat="1" applyFont="1" applyBorder="1"/>
    <xf numFmtId="4" fontId="2" fillId="3" borderId="8" xfId="0" applyNumberFormat="1" applyFont="1" applyFill="1" applyBorder="1"/>
    <xf numFmtId="9" fontId="3" fillId="4" borderId="6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64" fontId="0" fillId="3" borderId="0" xfId="0" applyNumberFormat="1" applyFill="1"/>
    <xf numFmtId="4" fontId="3" fillId="3" borderId="0" xfId="0" applyNumberFormat="1" applyFont="1" applyFill="1"/>
    <xf numFmtId="1" fontId="3" fillId="0" borderId="0" xfId="0" applyNumberFormat="1" applyFont="1"/>
    <xf numFmtId="164" fontId="3" fillId="0" borderId="0" xfId="0" applyNumberFormat="1" applyFont="1"/>
    <xf numFmtId="4" fontId="0" fillId="3" borderId="0" xfId="0" applyNumberFormat="1" applyFill="1"/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9" fontId="2" fillId="3" borderId="3" xfId="0" applyNumberFormat="1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left" wrapText="1"/>
    </xf>
    <xf numFmtId="49" fontId="2" fillId="3" borderId="5" xfId="0" applyNumberFormat="1" applyFont="1" applyFill="1" applyBorder="1" applyAlignment="1">
      <alignment horizontal="left" wrapText="1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  <xf numFmtId="49" fontId="1" fillId="3" borderId="3" xfId="0" applyNumberFormat="1" applyFont="1" applyFill="1" applyBorder="1" applyAlignment="1">
      <alignment horizontal="left"/>
    </xf>
    <xf numFmtId="49" fontId="1" fillId="3" borderId="4" xfId="0" applyNumberFormat="1" applyFont="1" applyFill="1" applyBorder="1" applyAlignment="1">
      <alignment horizontal="left"/>
    </xf>
    <xf numFmtId="49" fontId="1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BD5780C7-7B52-4DFA-9F22-A6D8E92BC0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70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workbookViewId="0">
      <selection activeCell="H14" sqref="H14"/>
    </sheetView>
  </sheetViews>
  <sheetFormatPr baseColWidth="10" defaultColWidth="9.109375" defaultRowHeight="14.4" x14ac:dyDescent="0.3"/>
  <cols>
    <col min="1" max="1" width="29" customWidth="1"/>
    <col min="2" max="2" width="15.5546875" customWidth="1"/>
    <col min="3" max="3" width="131.6640625" bestFit="1" customWidth="1"/>
    <col min="4" max="4" width="16.6640625" bestFit="1" customWidth="1"/>
    <col min="5" max="5" width="29.33203125" bestFit="1" customWidth="1"/>
    <col min="6" max="6" width="19" bestFit="1" customWidth="1"/>
    <col min="7" max="7" width="23.33203125" bestFit="1" customWidth="1"/>
    <col min="8" max="8" width="20.6640625" bestFit="1" customWidth="1"/>
    <col min="9" max="9" width="18.6640625" customWidth="1"/>
  </cols>
  <sheetData>
    <row r="1" spans="1:9" ht="15" thickBot="1" x14ac:dyDescent="0.35">
      <c r="D1" s="1" t="s">
        <v>0</v>
      </c>
      <c r="E1" s="2"/>
      <c r="F1" s="2"/>
      <c r="G1" s="3"/>
      <c r="H1" s="1" t="s">
        <v>1</v>
      </c>
      <c r="I1" s="2"/>
    </row>
    <row r="2" spans="1:9" ht="15" thickBot="1" x14ac:dyDescent="0.35">
      <c r="A2" s="4" t="s">
        <v>2</v>
      </c>
      <c r="B2" s="5">
        <v>1</v>
      </c>
      <c r="E2" s="2"/>
      <c r="F2" s="2"/>
      <c r="G2" s="3"/>
      <c r="I2" s="2"/>
    </row>
    <row r="3" spans="1:9" ht="15" thickBot="1" x14ac:dyDescent="0.35">
      <c r="A3" s="29" t="s">
        <v>3</v>
      </c>
      <c r="B3" s="30"/>
      <c r="C3" s="31"/>
      <c r="D3" s="6">
        <v>1900000</v>
      </c>
      <c r="E3" s="29" t="s">
        <v>4</v>
      </c>
      <c r="F3" s="30"/>
      <c r="G3" s="31"/>
      <c r="H3" s="6">
        <f>SUM(I:I)</f>
        <v>0</v>
      </c>
      <c r="I3" s="2"/>
    </row>
    <row r="4" spans="1:9" ht="15" thickBot="1" x14ac:dyDescent="0.35">
      <c r="A4" s="7" t="s">
        <v>5</v>
      </c>
      <c r="B4" s="8">
        <v>0</v>
      </c>
      <c r="C4" s="9" t="s">
        <v>6</v>
      </c>
      <c r="D4" s="10">
        <f>ROUND($D$3*B4,2)</f>
        <v>0</v>
      </c>
      <c r="E4" s="11" t="s">
        <v>7</v>
      </c>
      <c r="F4" s="8">
        <v>0</v>
      </c>
      <c r="G4" s="9" t="s">
        <v>6</v>
      </c>
      <c r="H4" s="10">
        <f>ROUND($H$3*F4,2)</f>
        <v>0</v>
      </c>
      <c r="I4" s="2"/>
    </row>
    <row r="5" spans="1:9" ht="15" thickBot="1" x14ac:dyDescent="0.35">
      <c r="A5" s="7" t="s">
        <v>8</v>
      </c>
      <c r="B5" s="8">
        <v>0</v>
      </c>
      <c r="C5" s="9" t="s">
        <v>9</v>
      </c>
      <c r="D5" s="10">
        <f>ROUND($D$3*B5,2)</f>
        <v>0</v>
      </c>
      <c r="E5" s="11" t="s">
        <v>10</v>
      </c>
      <c r="F5" s="8">
        <v>0</v>
      </c>
      <c r="G5" s="9" t="s">
        <v>9</v>
      </c>
      <c r="H5" s="10">
        <f>ROUND($H$3*F5,2)</f>
        <v>0</v>
      </c>
      <c r="I5" s="2"/>
    </row>
    <row r="6" spans="1:9" ht="15" thickBot="1" x14ac:dyDescent="0.35">
      <c r="A6" s="32" t="s">
        <v>11</v>
      </c>
      <c r="B6" s="33"/>
      <c r="C6" s="34"/>
      <c r="D6" s="10">
        <f>SUM(D3,D4,D5)</f>
        <v>1900000</v>
      </c>
      <c r="E6" s="32" t="s">
        <v>12</v>
      </c>
      <c r="F6" s="33"/>
      <c r="G6" s="34"/>
      <c r="H6" s="10">
        <f>SUM(H3,H4,H5)</f>
        <v>0</v>
      </c>
      <c r="I6" s="2"/>
    </row>
    <row r="7" spans="1:9" ht="15" thickBot="1" x14ac:dyDescent="0.35">
      <c r="A7" s="12" t="s">
        <v>13</v>
      </c>
      <c r="B7" s="13">
        <v>0.21</v>
      </c>
      <c r="C7" s="9" t="s">
        <v>14</v>
      </c>
      <c r="D7" s="10">
        <f>ROUND($D$6*B7,2)</f>
        <v>399000</v>
      </c>
      <c r="E7" s="14" t="s">
        <v>13</v>
      </c>
      <c r="F7" s="15">
        <f>B7</f>
        <v>0.21</v>
      </c>
      <c r="G7" s="9" t="s">
        <v>14</v>
      </c>
      <c r="H7" s="10">
        <f>ROUND($H$6*F7,2)</f>
        <v>0</v>
      </c>
      <c r="I7" s="2"/>
    </row>
    <row r="8" spans="1:9" ht="15" thickBot="1" x14ac:dyDescent="0.35">
      <c r="A8" s="35" t="s">
        <v>15</v>
      </c>
      <c r="B8" s="36"/>
      <c r="C8" s="37"/>
      <c r="D8" s="16">
        <f>SUM(D6:D7)</f>
        <v>2299000</v>
      </c>
      <c r="E8" s="35" t="s">
        <v>16</v>
      </c>
      <c r="F8" s="36"/>
      <c r="G8" s="37"/>
      <c r="H8" s="16">
        <f>SUM(H6:H7)</f>
        <v>0</v>
      </c>
      <c r="I8" s="2"/>
    </row>
    <row r="9" spans="1:9" ht="15" thickBot="1" x14ac:dyDescent="0.35">
      <c r="E9" s="2"/>
      <c r="F9" s="2"/>
      <c r="G9" s="3"/>
      <c r="I9" s="2"/>
    </row>
    <row r="10" spans="1:9" ht="15" thickBot="1" x14ac:dyDescent="0.35">
      <c r="A10" s="17"/>
      <c r="E10" s="2"/>
      <c r="F10" s="27" t="s">
        <v>17</v>
      </c>
      <c r="G10" s="28"/>
      <c r="H10" s="27" t="s">
        <v>18</v>
      </c>
      <c r="I10" s="28"/>
    </row>
    <row r="11" spans="1:9" x14ac:dyDescent="0.3">
      <c r="A11" s="18" t="s">
        <v>19</v>
      </c>
      <c r="B11" s="18" t="s">
        <v>20</v>
      </c>
      <c r="C11" s="18" t="s">
        <v>21</v>
      </c>
      <c r="D11" s="18" t="s">
        <v>22</v>
      </c>
      <c r="E11" s="19" t="s">
        <v>23</v>
      </c>
      <c r="F11" s="19" t="s">
        <v>24</v>
      </c>
      <c r="G11" s="18" t="s">
        <v>25</v>
      </c>
      <c r="H11" s="18" t="s">
        <v>26</v>
      </c>
      <c r="I11" s="18" t="s">
        <v>27</v>
      </c>
    </row>
    <row r="12" spans="1:9" x14ac:dyDescent="0.3">
      <c r="A12" s="20" t="s">
        <v>28</v>
      </c>
      <c r="B12" s="20" t="s">
        <v>29</v>
      </c>
      <c r="C12" s="20" t="s">
        <v>30</v>
      </c>
      <c r="D12" s="20"/>
      <c r="E12" s="21"/>
      <c r="F12" s="21"/>
      <c r="G12" s="22"/>
      <c r="I12" s="23"/>
    </row>
    <row r="13" spans="1:9" x14ac:dyDescent="0.3">
      <c r="A13" s="20" t="s">
        <v>31</v>
      </c>
      <c r="B13" s="20" t="s">
        <v>32</v>
      </c>
      <c r="C13" s="20" t="s">
        <v>33</v>
      </c>
      <c r="D13" s="20"/>
      <c r="E13" s="21"/>
      <c r="F13" s="21"/>
      <c r="G13" s="22"/>
      <c r="I13" s="23"/>
    </row>
    <row r="14" spans="1:9" x14ac:dyDescent="0.3">
      <c r="A14" s="20"/>
      <c r="B14" s="20" t="s">
        <v>34</v>
      </c>
      <c r="C14" s="20" t="s">
        <v>35</v>
      </c>
      <c r="D14" s="24" t="s">
        <v>36</v>
      </c>
      <c r="E14" s="21">
        <v>2458</v>
      </c>
      <c r="F14" s="25">
        <v>20.317599999999999</v>
      </c>
      <c r="G14" s="26">
        <f>ROUND(E14*F14,2)</f>
        <v>49940.66</v>
      </c>
      <c r="I14" s="23">
        <f>ROUND(E14*H14,2)</f>
        <v>0</v>
      </c>
    </row>
    <row r="15" spans="1:9" x14ac:dyDescent="0.3">
      <c r="B15" s="20" t="s">
        <v>37</v>
      </c>
      <c r="C15" s="20" t="s">
        <v>38</v>
      </c>
      <c r="D15" s="24" t="s">
        <v>36</v>
      </c>
      <c r="E15" s="2">
        <v>40</v>
      </c>
      <c r="F15" s="3">
        <v>7.0471000000000004</v>
      </c>
      <c r="G15" s="26">
        <f t="shared" ref="G15:G33" si="0">ROUND(E15*F15,2)</f>
        <v>281.88</v>
      </c>
      <c r="I15" s="23">
        <f t="shared" ref="I15:I33" si="1">ROUND(E15*H15,2)</f>
        <v>0</v>
      </c>
    </row>
    <row r="16" spans="1:9" x14ac:dyDescent="0.3">
      <c r="B16" s="20" t="s">
        <v>39</v>
      </c>
      <c r="C16" s="20" t="s">
        <v>40</v>
      </c>
      <c r="D16" s="24" t="s">
        <v>36</v>
      </c>
      <c r="E16" s="2">
        <v>1</v>
      </c>
      <c r="F16" s="3">
        <v>21494.423500000001</v>
      </c>
      <c r="G16" s="26">
        <f t="shared" si="0"/>
        <v>21494.42</v>
      </c>
      <c r="I16" s="23">
        <f t="shared" si="1"/>
        <v>0</v>
      </c>
    </row>
    <row r="17" spans="1:9" x14ac:dyDescent="0.3">
      <c r="B17" s="20" t="s">
        <v>41</v>
      </c>
      <c r="C17" s="20" t="s">
        <v>42</v>
      </c>
      <c r="D17" s="24" t="s">
        <v>36</v>
      </c>
      <c r="E17" s="2">
        <v>42</v>
      </c>
      <c r="F17" s="25">
        <v>2043.3647000000001</v>
      </c>
      <c r="G17" s="26">
        <f t="shared" si="0"/>
        <v>85821.32</v>
      </c>
      <c r="I17" s="23">
        <f t="shared" si="1"/>
        <v>0</v>
      </c>
    </row>
    <row r="18" spans="1:9" x14ac:dyDescent="0.3">
      <c r="B18" s="20" t="s">
        <v>43</v>
      </c>
      <c r="C18" s="20" t="s">
        <v>44</v>
      </c>
      <c r="D18" s="24" t="s">
        <v>36</v>
      </c>
      <c r="E18" s="2">
        <v>42</v>
      </c>
      <c r="F18" s="25">
        <v>2033.6470999999999</v>
      </c>
      <c r="G18" s="26">
        <f t="shared" si="0"/>
        <v>85413.18</v>
      </c>
      <c r="I18" s="23">
        <f t="shared" si="1"/>
        <v>0</v>
      </c>
    </row>
    <row r="19" spans="1:9" x14ac:dyDescent="0.3">
      <c r="B19" s="20" t="s">
        <v>45</v>
      </c>
      <c r="C19" s="20" t="s">
        <v>46</v>
      </c>
      <c r="D19" s="24" t="s">
        <v>36</v>
      </c>
      <c r="E19" s="2">
        <v>42</v>
      </c>
      <c r="F19" s="25">
        <v>1126.4469999999999</v>
      </c>
      <c r="G19" s="26">
        <f t="shared" si="0"/>
        <v>47310.77</v>
      </c>
      <c r="I19" s="23">
        <f t="shared" si="1"/>
        <v>0</v>
      </c>
    </row>
    <row r="20" spans="1:9" x14ac:dyDescent="0.3">
      <c r="B20" s="20" t="s">
        <v>47</v>
      </c>
      <c r="C20" t="s">
        <v>48</v>
      </c>
      <c r="D20" s="24" t="s">
        <v>36</v>
      </c>
      <c r="E20" s="2">
        <v>1</v>
      </c>
      <c r="F20" s="25">
        <v>5819.5646999999999</v>
      </c>
      <c r="G20" s="26">
        <f t="shared" si="0"/>
        <v>5819.56</v>
      </c>
      <c r="I20" s="23">
        <f t="shared" si="1"/>
        <v>0</v>
      </c>
    </row>
    <row r="21" spans="1:9" x14ac:dyDescent="0.3">
      <c r="B21" s="20" t="s">
        <v>49</v>
      </c>
      <c r="C21" t="s">
        <v>50</v>
      </c>
      <c r="D21" s="24" t="s">
        <v>36</v>
      </c>
      <c r="E21" s="2">
        <v>2200</v>
      </c>
      <c r="F21" s="25">
        <v>129.5059</v>
      </c>
      <c r="G21" s="26">
        <f t="shared" si="0"/>
        <v>284912.98</v>
      </c>
      <c r="I21" s="23">
        <f t="shared" si="1"/>
        <v>0</v>
      </c>
    </row>
    <row r="22" spans="1:9" x14ac:dyDescent="0.3">
      <c r="B22" s="20" t="s">
        <v>51</v>
      </c>
      <c r="C22" t="s">
        <v>52</v>
      </c>
      <c r="D22" s="24" t="s">
        <v>36</v>
      </c>
      <c r="E22" s="2">
        <v>240</v>
      </c>
      <c r="F22" s="25">
        <v>531.17639999999994</v>
      </c>
      <c r="G22" s="26">
        <f t="shared" si="0"/>
        <v>127482.34</v>
      </c>
      <c r="I22" s="23">
        <f t="shared" si="1"/>
        <v>0</v>
      </c>
    </row>
    <row r="23" spans="1:9" x14ac:dyDescent="0.3">
      <c r="B23" s="20" t="s">
        <v>53</v>
      </c>
      <c r="C23" t="s">
        <v>54</v>
      </c>
      <c r="D23" s="24" t="s">
        <v>36</v>
      </c>
      <c r="E23" s="2">
        <v>240</v>
      </c>
      <c r="F23" s="25">
        <v>212.47059999999999</v>
      </c>
      <c r="G23" s="26">
        <f t="shared" si="0"/>
        <v>50992.94</v>
      </c>
      <c r="I23" s="23">
        <f t="shared" si="1"/>
        <v>0</v>
      </c>
    </row>
    <row r="24" spans="1:9" x14ac:dyDescent="0.3">
      <c r="B24" s="20" t="s">
        <v>55</v>
      </c>
      <c r="C24" t="s">
        <v>56</v>
      </c>
      <c r="D24" s="24" t="s">
        <v>36</v>
      </c>
      <c r="E24" s="2">
        <v>200</v>
      </c>
      <c r="F24" s="25">
        <v>464.7765</v>
      </c>
      <c r="G24" s="26">
        <f t="shared" si="0"/>
        <v>92955.3</v>
      </c>
      <c r="I24" s="23">
        <f t="shared" si="1"/>
        <v>0</v>
      </c>
    </row>
    <row r="25" spans="1:9" x14ac:dyDescent="0.3">
      <c r="B25" s="20" t="s">
        <v>57</v>
      </c>
      <c r="C25" t="s">
        <v>54</v>
      </c>
      <c r="D25" s="24" t="s">
        <v>36</v>
      </c>
      <c r="E25" s="2">
        <v>200</v>
      </c>
      <c r="F25" s="25">
        <v>190.2353</v>
      </c>
      <c r="G25" s="26">
        <f t="shared" si="0"/>
        <v>38047.06</v>
      </c>
      <c r="I25" s="23">
        <f t="shared" si="1"/>
        <v>0</v>
      </c>
    </row>
    <row r="26" spans="1:9" x14ac:dyDescent="0.3">
      <c r="B26" s="20" t="s">
        <v>58</v>
      </c>
      <c r="C26" t="s">
        <v>59</v>
      </c>
      <c r="D26" s="24" t="s">
        <v>36</v>
      </c>
      <c r="E26" s="2">
        <v>10</v>
      </c>
      <c r="F26" s="3">
        <v>1242.3529000000001</v>
      </c>
      <c r="G26" s="26">
        <f t="shared" si="0"/>
        <v>12423.53</v>
      </c>
      <c r="I26" s="23">
        <f t="shared" si="1"/>
        <v>0</v>
      </c>
    </row>
    <row r="27" spans="1:9" x14ac:dyDescent="0.3">
      <c r="B27" s="20" t="s">
        <v>60</v>
      </c>
      <c r="C27" t="s">
        <v>61</v>
      </c>
      <c r="D27" s="24" t="s">
        <v>36</v>
      </c>
      <c r="E27" s="2">
        <v>200000</v>
      </c>
      <c r="F27" s="3">
        <v>1.88</v>
      </c>
      <c r="G27" s="26">
        <f t="shared" si="0"/>
        <v>376000</v>
      </c>
      <c r="I27" s="23">
        <f t="shared" si="1"/>
        <v>0</v>
      </c>
    </row>
    <row r="28" spans="1:9" x14ac:dyDescent="0.3">
      <c r="B28" s="20" t="s">
        <v>62</v>
      </c>
      <c r="C28" t="s">
        <v>63</v>
      </c>
      <c r="D28" s="24" t="s">
        <v>36</v>
      </c>
      <c r="E28" s="2">
        <v>1</v>
      </c>
      <c r="F28" s="3">
        <v>276104.06</v>
      </c>
      <c r="G28" s="26">
        <f t="shared" si="0"/>
        <v>276104.06</v>
      </c>
      <c r="I28" s="23">
        <f t="shared" si="1"/>
        <v>0</v>
      </c>
    </row>
    <row r="29" spans="1:9" x14ac:dyDescent="0.3">
      <c r="A29" t="s">
        <v>64</v>
      </c>
      <c r="B29" s="20" t="s">
        <v>65</v>
      </c>
      <c r="C29" t="s">
        <v>66</v>
      </c>
      <c r="E29" s="2"/>
      <c r="F29" s="3"/>
      <c r="G29" s="26"/>
      <c r="I29" s="23"/>
    </row>
    <row r="30" spans="1:9" x14ac:dyDescent="0.3">
      <c r="B30" s="20" t="s">
        <v>67</v>
      </c>
      <c r="C30" t="s">
        <v>68</v>
      </c>
      <c r="D30" s="24" t="s">
        <v>36</v>
      </c>
      <c r="E30" s="2">
        <v>4</v>
      </c>
      <c r="F30" s="3">
        <v>20000</v>
      </c>
      <c r="G30" s="26">
        <f t="shared" si="0"/>
        <v>80000</v>
      </c>
      <c r="I30" s="23">
        <f t="shared" si="1"/>
        <v>0</v>
      </c>
    </row>
    <row r="31" spans="1:9" x14ac:dyDescent="0.3">
      <c r="B31" s="20" t="s">
        <v>69</v>
      </c>
      <c r="C31" t="s">
        <v>70</v>
      </c>
      <c r="D31" s="24" t="s">
        <v>36</v>
      </c>
      <c r="E31" s="2">
        <v>4</v>
      </c>
      <c r="F31" s="3">
        <v>50000</v>
      </c>
      <c r="G31" s="26">
        <f t="shared" si="0"/>
        <v>200000</v>
      </c>
      <c r="I31" s="23">
        <f t="shared" si="1"/>
        <v>0</v>
      </c>
    </row>
    <row r="32" spans="1:9" x14ac:dyDescent="0.3">
      <c r="B32" s="20" t="s">
        <v>71</v>
      </c>
      <c r="C32" t="s">
        <v>72</v>
      </c>
      <c r="D32" s="24" t="s">
        <v>36</v>
      </c>
      <c r="E32" s="2">
        <v>100</v>
      </c>
      <c r="F32" s="3">
        <v>250</v>
      </c>
      <c r="G32" s="26">
        <f t="shared" si="0"/>
        <v>25000</v>
      </c>
      <c r="I32" s="23">
        <f t="shared" si="1"/>
        <v>0</v>
      </c>
    </row>
    <row r="33" spans="2:9" x14ac:dyDescent="0.3">
      <c r="B33" s="20" t="s">
        <v>73</v>
      </c>
      <c r="C33" t="s">
        <v>74</v>
      </c>
      <c r="D33" s="24" t="s">
        <v>75</v>
      </c>
      <c r="E33" s="2">
        <v>1</v>
      </c>
      <c r="F33" s="3">
        <v>40000</v>
      </c>
      <c r="G33" s="26">
        <f t="shared" si="0"/>
        <v>40000</v>
      </c>
      <c r="I33" s="23">
        <f t="shared" si="1"/>
        <v>0</v>
      </c>
    </row>
  </sheetData>
  <sheetProtection algorithmName="SHA-512" hashValue="tscM9kHEDRPuz0DSRHCVo549bVmopyGm/+6vHvveGd1WBs5TOYCe+TBa7slu0soxfTa7gSiJ+LGxVfYD1TzdGw==" saltValue="77K2OlTH5fzfaPoF6u52Dg==" spinCount="100000" sheet="1" objects="1" scenarios="1"/>
  <protectedRanges>
    <protectedRange sqref="H30:H33" name="Rango2"/>
    <protectedRange sqref="H14:H28" name="Rango1"/>
  </protectedRanges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Cabezón Sánchez, Javier</dc:creator>
  <cp:lastModifiedBy>Ruiz de Agustín, Alberto</cp:lastModifiedBy>
  <dcterms:created xsi:type="dcterms:W3CDTF">2015-06-05T18:19:34Z</dcterms:created>
  <dcterms:modified xsi:type="dcterms:W3CDTF">2025-03-20T10:36:06Z</dcterms:modified>
</cp:coreProperties>
</file>