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D88EBF32-314B-4255-84AC-1A424FD41699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Oferta Economica" sheetId="1" r:id="rId1"/>
    <sheet name="CERTO_I" sheetId="5" r:id="rId2"/>
    <sheet name="CERTO_G" sheetId="3" r:id="rId3"/>
    <sheet name="Glosario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D7" i="1"/>
  <c r="D6" i="1"/>
  <c r="D5" i="1"/>
  <c r="D4" i="1"/>
  <c r="D3" i="1"/>
  <c r="H4" i="1"/>
  <c r="H5" i="1"/>
  <c r="H6" i="1"/>
  <c r="H7" i="1"/>
  <c r="H8" i="1"/>
  <c r="H3" i="1"/>
  <c r="F7" i="3"/>
  <c r="H5" i="3"/>
  <c r="H3" i="3"/>
  <c r="H4" i="3" s="1"/>
  <c r="H6" i="3" s="1"/>
  <c r="D3" i="3"/>
  <c r="D5" i="3" s="1"/>
  <c r="F7" i="5"/>
  <c r="D3" i="5"/>
  <c r="D5" i="5" s="1"/>
  <c r="F7" i="1"/>
  <c r="H15" i="3"/>
  <c r="H16" i="3"/>
  <c r="H17" i="3"/>
  <c r="H18" i="3"/>
  <c r="H19" i="3"/>
  <c r="H14" i="3"/>
  <c r="H19" i="5"/>
  <c r="H18" i="5"/>
  <c r="H17" i="5"/>
  <c r="H16" i="5"/>
  <c r="H15" i="5"/>
  <c r="H14" i="5"/>
  <c r="I27" i="1"/>
  <c r="G27" i="1"/>
  <c r="I26" i="1"/>
  <c r="G26" i="1"/>
  <c r="I25" i="1"/>
  <c r="G25" i="1"/>
  <c r="I24" i="1"/>
  <c r="G24" i="1"/>
  <c r="I23" i="1"/>
  <c r="G23" i="1"/>
  <c r="I22" i="1"/>
  <c r="G22" i="1"/>
  <c r="I19" i="1"/>
  <c r="G19" i="1"/>
  <c r="I18" i="1"/>
  <c r="G18" i="1"/>
  <c r="I17" i="1"/>
  <c r="G17" i="1"/>
  <c r="I16" i="1"/>
  <c r="G16" i="1"/>
  <c r="I15" i="1"/>
  <c r="G15" i="1"/>
  <c r="I14" i="1"/>
  <c r="G14" i="1"/>
  <c r="H7" i="3" l="1"/>
  <c r="H8" i="3" s="1"/>
  <c r="D4" i="3"/>
  <c r="D6" i="3" s="1"/>
  <c r="D4" i="5"/>
  <c r="D6" i="5" s="1"/>
  <c r="G19" i="3"/>
  <c r="I19" i="3"/>
  <c r="G19" i="5"/>
  <c r="I19" i="5"/>
  <c r="I18" i="5"/>
  <c r="G18" i="5"/>
  <c r="I17" i="5"/>
  <c r="G17" i="5"/>
  <c r="I16" i="5"/>
  <c r="G16" i="5"/>
  <c r="I15" i="5"/>
  <c r="H3" i="5" s="1"/>
  <c r="G15" i="5"/>
  <c r="I14" i="5"/>
  <c r="G14" i="5"/>
  <c r="H4" i="5" l="1"/>
  <c r="H5" i="5"/>
  <c r="D7" i="3"/>
  <c r="D8" i="3" s="1"/>
  <c r="D7" i="5"/>
  <c r="D8" i="5" s="1"/>
  <c r="I18" i="3"/>
  <c r="G18" i="3"/>
  <c r="I17" i="3"/>
  <c r="G17" i="3"/>
  <c r="I16" i="3"/>
  <c r="G16" i="3"/>
  <c r="I15" i="3"/>
  <c r="G15" i="3"/>
  <c r="I14" i="3"/>
  <c r="G14" i="3"/>
  <c r="H6" i="5" l="1"/>
  <c r="H7" i="5" s="1"/>
  <c r="H8" i="5" s="1"/>
</calcChain>
</file>

<file path=xl/sharedStrings.xml><?xml version="1.0" encoding="utf-8"?>
<sst xmlns="http://schemas.openxmlformats.org/spreadsheetml/2006/main" count="194" uniqueCount="68">
  <si>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</si>
  <si>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</si>
  <si>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</si>
  <si>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</si>
  <si>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</si>
  <si>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Total Beneficio Industrial</t>
  </si>
  <si>
    <t>Total Gastos Generales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</si>
  <si>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</si>
  <si>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</si>
  <si>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</si>
  <si>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</si>
  <si>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</si>
  <si>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</si>
  <si>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</si>
  <si>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</si>
  <si>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</si>
  <si>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</si>
  <si>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</si>
  <si>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</si>
  <si>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</si>
  <si>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</si>
  <si>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</si>
  <si>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</si>
  <si>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</si>
  <si>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Campos a rellenar por el ofertante</t>
  </si>
  <si>
    <t>Campos calculados</t>
  </si>
  <si>
    <t>M1</t>
  </si>
  <si>
    <t>M2</t>
  </si>
  <si>
    <t>M3</t>
  </si>
  <si>
    <t>M4</t>
  </si>
  <si>
    <t>M5</t>
  </si>
  <si>
    <t>M6</t>
  </si>
  <si>
    <t>Suministro de carretilla electrica de 3,5 toneladas Canillejas</t>
  </si>
  <si>
    <t xml:space="preserve">Suministro de carretilla electrica de 3,5 toneladas Fuencarral </t>
  </si>
  <si>
    <t>Suministro de carretilla electrica de 3,5 toneladas Sacedal</t>
  </si>
  <si>
    <t>Suministro de carretilla electrica de 3,5 toneladas Loranca</t>
  </si>
  <si>
    <t>Suministro de carretilla electrica de 3,5 toneladas Villaverde</t>
  </si>
  <si>
    <t>Suministro de carretilla electrica de 3,5 toneladas Hortaleza 9.1</t>
  </si>
  <si>
    <t>Cuota mantenimiento mensual Canillejas</t>
  </si>
  <si>
    <t>Cuota mantenimiento mensual Fuencarral</t>
  </si>
  <si>
    <t>Cuota mantenimiento mensual Sacedal</t>
  </si>
  <si>
    <t>Cuota mantenimiento mensual Hortaleza 9.1</t>
  </si>
  <si>
    <t>Cuota mantenimiento mensual Loranca</t>
  </si>
  <si>
    <t>Cuota mantenimiento mensual Villaverde</t>
  </si>
  <si>
    <t>1</t>
  </si>
  <si>
    <t>1.1</t>
  </si>
  <si>
    <t>UC1</t>
  </si>
  <si>
    <t>ud</t>
  </si>
  <si>
    <t>UC2</t>
  </si>
  <si>
    <t>UC3</t>
  </si>
  <si>
    <t>UC4</t>
  </si>
  <si>
    <t>UC5</t>
  </si>
  <si>
    <t>INVERSION</t>
  </si>
  <si>
    <t>INV</t>
  </si>
  <si>
    <t>LOTE 1</t>
  </si>
  <si>
    <t>UC6</t>
  </si>
  <si>
    <t>2</t>
  </si>
  <si>
    <t>2.1</t>
  </si>
  <si>
    <t>Suministro de seis (6) carretillas 3.5 toneladas</t>
  </si>
  <si>
    <t>Mantenimiento integral  seis (6) carretillas 3.5 toneladas</t>
  </si>
  <si>
    <t>mes</t>
  </si>
  <si>
    <t>GASTO DE MANTENIMIENTO</t>
  </si>
  <si>
    <t>GTO</t>
  </si>
  <si>
    <t>% Beneficio Industrial</t>
  </si>
  <si>
    <t>% Gastos Generales</t>
  </si>
  <si>
    <r>
      <t xml:space="preserve">% Beneficio Industrial </t>
    </r>
    <r>
      <rPr>
        <i/>
        <sz val="10"/>
        <color theme="1"/>
        <rFont val="Calibri"/>
        <family val="2"/>
        <scheme val="minor"/>
      </rPr>
      <t>(A efectos de este excel de oferta, se considera 0% de Gastos generales y beneficio industrial ya que el 9% de gastos generales y el 6% de beneficio industrial correspondientes al desglose del presupuesto de licitación se encuentran incluidos en los precios unitarios).</t>
    </r>
  </si>
  <si>
    <t>% Beneficio Industrial ofertado</t>
  </si>
  <si>
    <t>% Gastos Generales ofertados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</si>
</sst>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1" fontId="3" fillId="0" borderId="0" xfId="0" applyNumberFormat="1" applyFont="1"/>
    <xf numFmtId="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10" fontId="3" fillId="6" borderId="4" xfId="0" quotePrefix="1" applyNumberFormat="1" applyFont="1" applyFill="1" applyBorder="1"/>
    <xf numFmtId="49" fontId="4" fillId="4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A0F9E011-BA68-4FCB-B3A0-C9AE54472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0346" y="60960"/>
          <a:ext cx="1112520" cy="6811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BF22CA2A-A837-4616-89FD-168A65B684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170631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38286378-B5B8-46F0-9729-7BE99EBE25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66521" y="60960"/>
          <a:ext cx="1112520" cy="6811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991C64D9-110D-4F49-A157-961A2F9841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716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845B77C-5FC2-4161-A030-93B59D77F6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9069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87F11931-43DA-41A4-AD92-9A5A2D4A67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621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18BC60ED-3294-428B-940A-8676D4239C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716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7" name="Picture 3">
          <a:extLst>
            <a:ext uri="{FF2B5EF4-FFF2-40B4-BE49-F238E27FC236}">
              <a16:creationId xmlns:a16="http://schemas.microsoft.com/office/drawing/2014/main" id="{B602FBE8-C0C8-4A67-B036-BD69B49FB1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9069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8" name="Picture 3">
          <a:extLst>
            <a:ext uri="{FF2B5EF4-FFF2-40B4-BE49-F238E27FC236}">
              <a16:creationId xmlns:a16="http://schemas.microsoft.com/office/drawing/2014/main" id="{F7EEF005-2E5D-49EE-8EDF-24CB82E601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621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9" name="Picture 3">
          <a:extLst>
            <a:ext uri="{FF2B5EF4-FFF2-40B4-BE49-F238E27FC236}">
              <a16:creationId xmlns:a16="http://schemas.microsoft.com/office/drawing/2014/main" id="{4B5C4D3C-029B-4376-9D35-398A9E365A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716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10" name="Picture 3">
          <a:extLst>
            <a:ext uri="{FF2B5EF4-FFF2-40B4-BE49-F238E27FC236}">
              <a16:creationId xmlns:a16="http://schemas.microsoft.com/office/drawing/2014/main" id="{76D99306-9396-4D3B-93A4-400C159EE9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9069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11" name="Picture 3">
          <a:extLst>
            <a:ext uri="{FF2B5EF4-FFF2-40B4-BE49-F238E27FC236}">
              <a16:creationId xmlns:a16="http://schemas.microsoft.com/office/drawing/2014/main" id="{2C711985-82C8-47BF-BCB6-EF8FC7E26B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142056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53701650-8357-4942-9400-0F934A048F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66521" y="60960"/>
          <a:ext cx="1112520" cy="6621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348FEEE3-2266-4110-86BE-34824A1D14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716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F501CDA-815F-47A9-A92A-51236FD9D1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9069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762FE747-A7F2-4C26-950B-64959F6795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621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563A798-14F6-4E8B-9307-C903EBF7C1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716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7" name="Picture 3">
          <a:extLst>
            <a:ext uri="{FF2B5EF4-FFF2-40B4-BE49-F238E27FC236}">
              <a16:creationId xmlns:a16="http://schemas.microsoft.com/office/drawing/2014/main" id="{26057CA5-7E5A-450A-A9F9-AEA616F366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9069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8" name="Picture 3">
          <a:extLst>
            <a:ext uri="{FF2B5EF4-FFF2-40B4-BE49-F238E27FC236}">
              <a16:creationId xmlns:a16="http://schemas.microsoft.com/office/drawing/2014/main" id="{45302F51-2361-49BA-9B16-CFA101FBD6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7"/>
  <sheetViews>
    <sheetView tabSelected="1" workbookViewId="0">
      <selection activeCell="H14" sqref="H1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55.109375" customWidth="1"/>
    <col min="4" max="4" width="18.6640625" customWidth="1"/>
    <col min="5" max="5" width="30.554687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1</v>
      </c>
    </row>
    <row r="3" spans="1:9" ht="15.75" customHeight="1" thickBot="1" x14ac:dyDescent="0.35">
      <c r="A3" s="30" t="s">
        <v>3</v>
      </c>
      <c r="B3" s="31"/>
      <c r="C3" s="32"/>
      <c r="D3" s="8">
        <f>CERTO_I!D3+CERTO_G!D3</f>
        <v>411600</v>
      </c>
      <c r="E3" s="30" t="s">
        <v>4</v>
      </c>
      <c r="F3" s="31"/>
      <c r="G3" s="32"/>
      <c r="H3" s="8">
        <f>CERTO_I!H3+CERTO_G!H3</f>
        <v>0</v>
      </c>
    </row>
    <row r="4" spans="1:9" ht="139.19999999999999" thickBot="1" x14ac:dyDescent="0.35">
      <c r="A4" s="27" t="s">
        <v>65</v>
      </c>
      <c r="B4" s="9">
        <v>0</v>
      </c>
      <c r="C4" s="10" t="s">
        <v>5</v>
      </c>
      <c r="D4" s="8">
        <f>CERTO_I!D4+CERTO_G!D4</f>
        <v>0</v>
      </c>
      <c r="E4" s="27" t="s">
        <v>63</v>
      </c>
      <c r="F4" s="26">
        <v>0</v>
      </c>
      <c r="G4" s="10" t="s">
        <v>5</v>
      </c>
      <c r="H4" s="8">
        <f>CERTO_I!H4+CERTO_G!H4</f>
        <v>0</v>
      </c>
    </row>
    <row r="5" spans="1:9" ht="15" thickBot="1" x14ac:dyDescent="0.35">
      <c r="A5" s="27" t="s">
        <v>64</v>
      </c>
      <c r="B5" s="9">
        <v>0</v>
      </c>
      <c r="C5" s="10" t="s">
        <v>6</v>
      </c>
      <c r="D5" s="8">
        <f>CERTO_I!D5+CERTO_G!D5</f>
        <v>0</v>
      </c>
      <c r="E5" s="27" t="s">
        <v>64</v>
      </c>
      <c r="F5" s="26">
        <v>0</v>
      </c>
      <c r="G5" s="10" t="s">
        <v>6</v>
      </c>
      <c r="H5" s="8">
        <f>CERTO_I!H5+CERTO_G!H5</f>
        <v>0</v>
      </c>
    </row>
    <row r="6" spans="1:9" ht="15" thickBot="1" x14ac:dyDescent="0.35">
      <c r="A6" s="33" t="s">
        <v>7</v>
      </c>
      <c r="B6" s="34"/>
      <c r="C6" s="35"/>
      <c r="D6" s="8">
        <f>CERTO_I!D6+CERTO_G!D6</f>
        <v>411600</v>
      </c>
      <c r="E6" s="33" t="s">
        <v>8</v>
      </c>
      <c r="F6" s="34"/>
      <c r="G6" s="35"/>
      <c r="H6" s="8">
        <f>CERTO_I!H6+CERTO_G!H6</f>
        <v>0</v>
      </c>
    </row>
    <row r="7" spans="1:9" ht="15" thickBot="1" x14ac:dyDescent="0.35">
      <c r="A7" s="12" t="s">
        <v>9</v>
      </c>
      <c r="B7" s="13">
        <v>0.21</v>
      </c>
      <c r="C7" s="10" t="s">
        <v>10</v>
      </c>
      <c r="D7" s="8">
        <f>CERTO_I!D7+CERTO_G!D7</f>
        <v>86436</v>
      </c>
      <c r="E7" s="14" t="s">
        <v>9</v>
      </c>
      <c r="F7" s="15">
        <f>B7</f>
        <v>0.21</v>
      </c>
      <c r="G7" s="10" t="s">
        <v>10</v>
      </c>
      <c r="H7" s="8">
        <f>CERTO_I!H7+CERTO_G!H7</f>
        <v>0</v>
      </c>
    </row>
    <row r="8" spans="1:9" ht="15" thickBot="1" x14ac:dyDescent="0.35">
      <c r="A8" s="36" t="s">
        <v>11</v>
      </c>
      <c r="B8" s="37"/>
      <c r="C8" s="38"/>
      <c r="D8" s="16">
        <f>CERTO_I!D8+CERTO_G!D8</f>
        <v>498036</v>
      </c>
      <c r="E8" s="36" t="s">
        <v>12</v>
      </c>
      <c r="F8" s="37"/>
      <c r="G8" s="38"/>
      <c r="H8" s="16">
        <f>CERTO_I!H8+CERTO_G!H8</f>
        <v>0</v>
      </c>
    </row>
    <row r="9" spans="1:9" ht="15" thickBot="1" x14ac:dyDescent="0.35"/>
    <row r="10" spans="1:9" ht="15" thickBot="1" x14ac:dyDescent="0.35">
      <c r="A10" s="17"/>
      <c r="F10" s="28" t="s">
        <v>13</v>
      </c>
      <c r="G10" s="29"/>
      <c r="H10" s="28" t="s">
        <v>14</v>
      </c>
      <c r="I10" s="29"/>
    </row>
    <row r="11" spans="1:9" x14ac:dyDescent="0.3">
      <c r="A11" s="18" t="s">
        <v>15</v>
      </c>
      <c r="B11" s="18" t="s">
        <v>16</v>
      </c>
      <c r="C11" s="18" t="s">
        <v>17</v>
      </c>
      <c r="D11" s="18" t="s">
        <v>18</v>
      </c>
      <c r="E11" s="19" t="s">
        <v>19</v>
      </c>
      <c r="F11" s="19" t="s">
        <v>20</v>
      </c>
      <c r="G11" s="18" t="s">
        <v>21</v>
      </c>
      <c r="H11" s="18" t="s">
        <v>22</v>
      </c>
      <c r="I11" s="18" t="s">
        <v>23</v>
      </c>
    </row>
    <row r="12" spans="1:9" x14ac:dyDescent="0.3">
      <c r="A12" s="20" t="s">
        <v>44</v>
      </c>
      <c r="B12" s="20" t="s">
        <v>53</v>
      </c>
      <c r="C12" s="20" t="s">
        <v>52</v>
      </c>
      <c r="D12" s="20"/>
      <c r="E12" s="21"/>
      <c r="F12" s="21"/>
      <c r="G12" s="20"/>
      <c r="H12" s="21"/>
      <c r="I12" s="21"/>
    </row>
    <row r="13" spans="1:9" x14ac:dyDescent="0.3">
      <c r="A13" s="20" t="s">
        <v>45</v>
      </c>
      <c r="B13" s="20" t="s">
        <v>54</v>
      </c>
      <c r="C13" s="20" t="s">
        <v>58</v>
      </c>
      <c r="D13" s="20"/>
      <c r="E13" s="21"/>
      <c r="F13" s="21"/>
      <c r="G13" s="20"/>
      <c r="H13" s="21"/>
      <c r="I13" s="21"/>
    </row>
    <row r="14" spans="1:9" x14ac:dyDescent="0.3">
      <c r="A14" s="20"/>
      <c r="B14" s="20" t="s">
        <v>46</v>
      </c>
      <c r="C14" s="20" t="s">
        <v>32</v>
      </c>
      <c r="D14" s="22" t="s">
        <v>47</v>
      </c>
      <c r="E14" s="21">
        <v>1</v>
      </c>
      <c r="F14" s="21">
        <v>65000</v>
      </c>
      <c r="G14" s="23">
        <f t="shared" ref="G14:G19" si="0">ROUND(E14*F14,2)</f>
        <v>65000</v>
      </c>
      <c r="H14" s="2"/>
      <c r="I14" s="25">
        <f t="shared" ref="I14:I19" si="1">ROUND(E14*H14,2)</f>
        <v>0</v>
      </c>
    </row>
    <row r="15" spans="1:9" x14ac:dyDescent="0.3">
      <c r="A15" s="20"/>
      <c r="B15" s="20" t="s">
        <v>48</v>
      </c>
      <c r="C15" s="20" t="s">
        <v>33</v>
      </c>
      <c r="D15" s="22" t="s">
        <v>47</v>
      </c>
      <c r="E15" s="21">
        <v>1</v>
      </c>
      <c r="F15" s="21">
        <v>65000</v>
      </c>
      <c r="G15" s="23">
        <f t="shared" si="0"/>
        <v>65000</v>
      </c>
      <c r="H15" s="2"/>
      <c r="I15" s="25">
        <f t="shared" si="1"/>
        <v>0</v>
      </c>
    </row>
    <row r="16" spans="1:9" x14ac:dyDescent="0.3">
      <c r="A16" s="20"/>
      <c r="B16" s="20" t="s">
        <v>49</v>
      </c>
      <c r="C16" s="20" t="s">
        <v>34</v>
      </c>
      <c r="D16" s="22" t="s">
        <v>47</v>
      </c>
      <c r="E16" s="21">
        <v>1</v>
      </c>
      <c r="F16" s="21">
        <v>65000</v>
      </c>
      <c r="G16" s="23">
        <f t="shared" si="0"/>
        <v>65000</v>
      </c>
      <c r="H16" s="2"/>
      <c r="I16" s="25">
        <f t="shared" si="1"/>
        <v>0</v>
      </c>
    </row>
    <row r="17" spans="1:9" x14ac:dyDescent="0.3">
      <c r="A17" s="20"/>
      <c r="B17" s="20" t="s">
        <v>50</v>
      </c>
      <c r="C17" s="20" t="s">
        <v>37</v>
      </c>
      <c r="D17" s="22" t="s">
        <v>47</v>
      </c>
      <c r="E17" s="21">
        <v>1</v>
      </c>
      <c r="F17" s="21">
        <v>65000</v>
      </c>
      <c r="G17" s="23">
        <f t="shared" si="0"/>
        <v>65000</v>
      </c>
      <c r="H17" s="2"/>
      <c r="I17" s="25">
        <f t="shared" si="1"/>
        <v>0</v>
      </c>
    </row>
    <row r="18" spans="1:9" x14ac:dyDescent="0.3">
      <c r="A18" s="20"/>
      <c r="B18" s="20" t="s">
        <v>51</v>
      </c>
      <c r="C18" s="20" t="s">
        <v>35</v>
      </c>
      <c r="D18" s="22" t="s">
        <v>47</v>
      </c>
      <c r="E18" s="21">
        <v>1</v>
      </c>
      <c r="F18" s="21">
        <v>65000</v>
      </c>
      <c r="G18" s="23">
        <f t="shared" si="0"/>
        <v>65000</v>
      </c>
      <c r="H18" s="2"/>
      <c r="I18" s="25">
        <f t="shared" si="1"/>
        <v>0</v>
      </c>
    </row>
    <row r="19" spans="1:9" x14ac:dyDescent="0.3">
      <c r="B19" s="20" t="s">
        <v>55</v>
      </c>
      <c r="C19" s="20" t="s">
        <v>36</v>
      </c>
      <c r="D19" s="22" t="s">
        <v>47</v>
      </c>
      <c r="E19" s="21">
        <v>1</v>
      </c>
      <c r="F19" s="21">
        <v>65000</v>
      </c>
      <c r="G19" s="23">
        <f t="shared" si="0"/>
        <v>65000</v>
      </c>
      <c r="H19" s="2"/>
      <c r="I19" s="25">
        <f t="shared" si="1"/>
        <v>0</v>
      </c>
    </row>
    <row r="20" spans="1:9" x14ac:dyDescent="0.3">
      <c r="A20" s="20" t="s">
        <v>56</v>
      </c>
      <c r="B20" s="20" t="s">
        <v>62</v>
      </c>
      <c r="C20" s="20" t="s">
        <v>61</v>
      </c>
      <c r="D20" s="20"/>
      <c r="E20" s="21"/>
      <c r="F20" s="21"/>
      <c r="G20" s="20"/>
      <c r="H20" s="21"/>
      <c r="I20" s="21"/>
    </row>
    <row r="21" spans="1:9" x14ac:dyDescent="0.3">
      <c r="A21" s="20" t="s">
        <v>57</v>
      </c>
      <c r="B21" s="20" t="s">
        <v>54</v>
      </c>
      <c r="C21" s="20" t="s">
        <v>59</v>
      </c>
      <c r="D21" s="20"/>
      <c r="E21" s="21"/>
      <c r="F21" s="21"/>
      <c r="G21" s="20"/>
      <c r="H21" s="21"/>
      <c r="I21" s="21"/>
    </row>
    <row r="22" spans="1:9" x14ac:dyDescent="0.3">
      <c r="A22" s="20"/>
      <c r="B22" s="20" t="s">
        <v>26</v>
      </c>
      <c r="C22" s="20" t="s">
        <v>38</v>
      </c>
      <c r="D22" s="22" t="s">
        <v>60</v>
      </c>
      <c r="E22" s="21">
        <v>36</v>
      </c>
      <c r="F22" s="21">
        <v>100</v>
      </c>
      <c r="G22" s="23">
        <f t="shared" ref="G22:G27" si="2">ROUND(E22*F22,2)</f>
        <v>3600</v>
      </c>
      <c r="H22" s="2"/>
      <c r="I22" s="25">
        <f t="shared" ref="I22:I27" si="3">ROUND(E22*H22,2)</f>
        <v>0</v>
      </c>
    </row>
    <row r="23" spans="1:9" x14ac:dyDescent="0.3">
      <c r="A23" s="20"/>
      <c r="B23" s="20" t="s">
        <v>27</v>
      </c>
      <c r="C23" s="20" t="s">
        <v>39</v>
      </c>
      <c r="D23" s="22" t="s">
        <v>60</v>
      </c>
      <c r="E23" s="21">
        <v>36</v>
      </c>
      <c r="F23" s="21">
        <v>100</v>
      </c>
      <c r="G23" s="23">
        <f t="shared" si="2"/>
        <v>3600</v>
      </c>
      <c r="H23" s="2"/>
      <c r="I23" s="25">
        <f t="shared" si="3"/>
        <v>0</v>
      </c>
    </row>
    <row r="24" spans="1:9" x14ac:dyDescent="0.3">
      <c r="A24" s="20"/>
      <c r="B24" s="20" t="s">
        <v>28</v>
      </c>
      <c r="C24" s="20" t="s">
        <v>40</v>
      </c>
      <c r="D24" s="22" t="s">
        <v>60</v>
      </c>
      <c r="E24" s="21">
        <v>36</v>
      </c>
      <c r="F24" s="21">
        <v>100</v>
      </c>
      <c r="G24" s="23">
        <f t="shared" si="2"/>
        <v>3600</v>
      </c>
      <c r="H24" s="2"/>
      <c r="I24" s="25">
        <f t="shared" si="3"/>
        <v>0</v>
      </c>
    </row>
    <row r="25" spans="1:9" x14ac:dyDescent="0.3">
      <c r="A25" s="20"/>
      <c r="B25" s="20" t="s">
        <v>29</v>
      </c>
      <c r="C25" s="20" t="s">
        <v>41</v>
      </c>
      <c r="D25" s="22" t="s">
        <v>60</v>
      </c>
      <c r="E25" s="21">
        <v>36</v>
      </c>
      <c r="F25" s="21">
        <v>100</v>
      </c>
      <c r="G25" s="23">
        <f t="shared" si="2"/>
        <v>3600</v>
      </c>
      <c r="H25" s="2"/>
      <c r="I25" s="25">
        <f t="shared" si="3"/>
        <v>0</v>
      </c>
    </row>
    <row r="26" spans="1:9" x14ac:dyDescent="0.3">
      <c r="A26" s="20"/>
      <c r="B26" s="20" t="s">
        <v>30</v>
      </c>
      <c r="C26" s="20" t="s">
        <v>42</v>
      </c>
      <c r="D26" s="22" t="s">
        <v>60</v>
      </c>
      <c r="E26" s="21">
        <v>36</v>
      </c>
      <c r="F26" s="21">
        <v>100</v>
      </c>
      <c r="G26" s="23">
        <f t="shared" si="2"/>
        <v>3600</v>
      </c>
      <c r="H26" s="2"/>
      <c r="I26" s="25">
        <f t="shared" si="3"/>
        <v>0</v>
      </c>
    </row>
    <row r="27" spans="1:9" x14ac:dyDescent="0.3">
      <c r="B27" s="20" t="s">
        <v>31</v>
      </c>
      <c r="C27" t="s">
        <v>43</v>
      </c>
      <c r="D27" s="22" t="s">
        <v>60</v>
      </c>
      <c r="E27" s="21">
        <v>36</v>
      </c>
      <c r="F27" s="21">
        <v>100</v>
      </c>
      <c r="G27" s="23">
        <f t="shared" si="2"/>
        <v>3600</v>
      </c>
      <c r="H27" s="2"/>
      <c r="I27" s="25">
        <f t="shared" si="3"/>
        <v>0</v>
      </c>
    </row>
  </sheetData>
  <sheetProtection algorithmName="SHA-512" hashValue="Z4bQAYphZ6vKgmYFutEKqgCihtZLn2pndNrRDuabY0q8ZGHPVVW6TtAIFcA8BZxgD/XB4OJIN2853sgoIyBYwQ==" saltValue="ngKIuX3yk/qXZJTZrGira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dataValidations count="1">
    <dataValidation type="custom" allowBlank="1" showInputMessage="1" showErrorMessage="1" error="El &quot;Precio Un ofertante&quot; no puede superar el &quot;Precio Un Licitación&quot;." sqref="H14:H19 H22:H27" xr:uid="{D8A4A32E-9335-41A4-96A7-5F9C4888EDFA}">
      <formula1>H14&lt;=F14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1DF80-8C8B-4136-BE47-307631B2DAEB}">
  <dimension ref="A1:I19"/>
  <sheetViews>
    <sheetView workbookViewId="0">
      <selection activeCell="E5" sqref="E5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4.88671875" customWidth="1"/>
    <col min="4" max="4" width="18.6640625" customWidth="1"/>
    <col min="5" max="5" width="32.10937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1</v>
      </c>
    </row>
    <row r="3" spans="1:9" ht="15.75" customHeight="1" thickBot="1" x14ac:dyDescent="0.35">
      <c r="A3" s="30" t="s">
        <v>3</v>
      </c>
      <c r="B3" s="31"/>
      <c r="C3" s="32"/>
      <c r="D3" s="8">
        <f>SUM(G:G)</f>
        <v>390000</v>
      </c>
      <c r="E3" s="30" t="s">
        <v>4</v>
      </c>
      <c r="F3" s="31"/>
      <c r="G3" s="32"/>
      <c r="H3" s="8">
        <f>SUM(I:I)</f>
        <v>0</v>
      </c>
    </row>
    <row r="4" spans="1:9" ht="15" thickBot="1" x14ac:dyDescent="0.35">
      <c r="A4" s="27" t="s">
        <v>63</v>
      </c>
      <c r="B4" s="9">
        <v>0</v>
      </c>
      <c r="C4" s="10" t="s">
        <v>5</v>
      </c>
      <c r="D4" s="11">
        <f>ROUND($D$3*B4,2)</f>
        <v>0</v>
      </c>
      <c r="E4" s="27" t="s">
        <v>66</v>
      </c>
      <c r="F4" s="26">
        <v>0</v>
      </c>
      <c r="G4" s="10" t="s">
        <v>5</v>
      </c>
      <c r="H4" s="11">
        <f>ROUND($H$3*F4,2)</f>
        <v>0</v>
      </c>
    </row>
    <row r="5" spans="1:9" ht="15" thickBot="1" x14ac:dyDescent="0.35">
      <c r="A5" s="27" t="s">
        <v>64</v>
      </c>
      <c r="B5" s="9">
        <v>0</v>
      </c>
      <c r="C5" s="10" t="s">
        <v>6</v>
      </c>
      <c r="D5" s="11">
        <f>ROUND($D$3*B5,2)</f>
        <v>0</v>
      </c>
      <c r="E5" s="27" t="s">
        <v>67</v>
      </c>
      <c r="F5" s="26">
        <v>0</v>
      </c>
      <c r="G5" s="10" t="s">
        <v>6</v>
      </c>
      <c r="H5" s="11">
        <f>ROUND($H$3*F5,2)</f>
        <v>0</v>
      </c>
    </row>
    <row r="6" spans="1:9" ht="15" thickBot="1" x14ac:dyDescent="0.35">
      <c r="A6" s="33" t="s">
        <v>7</v>
      </c>
      <c r="B6" s="34"/>
      <c r="C6" s="35"/>
      <c r="D6" s="11">
        <f>SUM(D3,D4,D5)</f>
        <v>390000</v>
      </c>
      <c r="E6" s="33" t="s">
        <v>8</v>
      </c>
      <c r="F6" s="34"/>
      <c r="G6" s="35"/>
      <c r="H6" s="11">
        <f>SUM(H3,H4,H5)</f>
        <v>0</v>
      </c>
    </row>
    <row r="7" spans="1:9" ht="15" thickBot="1" x14ac:dyDescent="0.35">
      <c r="A7" s="12" t="s">
        <v>9</v>
      </c>
      <c r="B7" s="13">
        <v>0.21</v>
      </c>
      <c r="C7" s="10" t="s">
        <v>10</v>
      </c>
      <c r="D7" s="11">
        <f>ROUND($D$6*B7,2)</f>
        <v>81900</v>
      </c>
      <c r="E7" s="14" t="s">
        <v>9</v>
      </c>
      <c r="F7" s="15">
        <f>B7</f>
        <v>0.21</v>
      </c>
      <c r="G7" s="10" t="s">
        <v>10</v>
      </c>
      <c r="H7" s="11">
        <f>ROUND($H$6*F7,2)</f>
        <v>0</v>
      </c>
    </row>
    <row r="8" spans="1:9" ht="15" thickBot="1" x14ac:dyDescent="0.35">
      <c r="A8" s="36" t="s">
        <v>11</v>
      </c>
      <c r="B8" s="37"/>
      <c r="C8" s="38"/>
      <c r="D8" s="16">
        <f>SUM(D6:D7)</f>
        <v>471900</v>
      </c>
      <c r="E8" s="36" t="s">
        <v>12</v>
      </c>
      <c r="F8" s="37"/>
      <c r="G8" s="38"/>
      <c r="H8" s="16">
        <f>SUM(H6:H7)</f>
        <v>0</v>
      </c>
    </row>
    <row r="9" spans="1:9" ht="15" thickBot="1" x14ac:dyDescent="0.35"/>
    <row r="10" spans="1:9" ht="15" thickBot="1" x14ac:dyDescent="0.35">
      <c r="A10" s="17"/>
      <c r="F10" s="28" t="s">
        <v>13</v>
      </c>
      <c r="G10" s="29"/>
      <c r="H10" s="28" t="s">
        <v>14</v>
      </c>
      <c r="I10" s="29"/>
    </row>
    <row r="11" spans="1:9" x14ac:dyDescent="0.3">
      <c r="A11" s="18" t="s">
        <v>15</v>
      </c>
      <c r="B11" s="18" t="s">
        <v>16</v>
      </c>
      <c r="C11" s="18" t="s">
        <v>17</v>
      </c>
      <c r="D11" s="18" t="s">
        <v>18</v>
      </c>
      <c r="E11" s="19" t="s">
        <v>19</v>
      </c>
      <c r="F11" s="19" t="s">
        <v>20</v>
      </c>
      <c r="G11" s="18" t="s">
        <v>21</v>
      </c>
      <c r="H11" s="18" t="s">
        <v>22</v>
      </c>
      <c r="I11" s="18" t="s">
        <v>23</v>
      </c>
    </row>
    <row r="12" spans="1:9" x14ac:dyDescent="0.3">
      <c r="A12" s="20" t="s">
        <v>44</v>
      </c>
      <c r="B12" s="20" t="s">
        <v>53</v>
      </c>
      <c r="C12" s="20" t="s">
        <v>52</v>
      </c>
      <c r="D12" s="20"/>
      <c r="E12" s="21"/>
      <c r="F12" s="21"/>
      <c r="G12" s="20"/>
      <c r="H12" s="21"/>
      <c r="I12" s="21"/>
    </row>
    <row r="13" spans="1:9" x14ac:dyDescent="0.3">
      <c r="A13" s="20" t="s">
        <v>45</v>
      </c>
      <c r="B13" s="20" t="s">
        <v>54</v>
      </c>
      <c r="C13" s="20" t="s">
        <v>58</v>
      </c>
      <c r="D13" s="20"/>
      <c r="E13" s="21"/>
      <c r="F13" s="21"/>
      <c r="G13" s="20"/>
      <c r="H13" s="21"/>
      <c r="I13" s="21"/>
    </row>
    <row r="14" spans="1:9" x14ac:dyDescent="0.3">
      <c r="A14" s="20"/>
      <c r="B14" s="20" t="s">
        <v>46</v>
      </c>
      <c r="C14" s="20" t="s">
        <v>32</v>
      </c>
      <c r="D14" s="22" t="s">
        <v>47</v>
      </c>
      <c r="E14" s="21">
        <v>1</v>
      </c>
      <c r="F14" s="21">
        <v>65000</v>
      </c>
      <c r="G14" s="23">
        <f t="shared" ref="G14:G18" si="0">ROUND(E14*F14,2)</f>
        <v>65000</v>
      </c>
      <c r="H14" s="24">
        <f>'Oferta Economica'!H14</f>
        <v>0</v>
      </c>
      <c r="I14" s="25">
        <f t="shared" ref="I14:I18" si="1">ROUND(E14*H14,2)</f>
        <v>0</v>
      </c>
    </row>
    <row r="15" spans="1:9" x14ac:dyDescent="0.3">
      <c r="A15" s="20"/>
      <c r="B15" s="20" t="s">
        <v>48</v>
      </c>
      <c r="C15" s="20" t="s">
        <v>33</v>
      </c>
      <c r="D15" s="22" t="s">
        <v>47</v>
      </c>
      <c r="E15" s="21">
        <v>1</v>
      </c>
      <c r="F15" s="21">
        <v>65000</v>
      </c>
      <c r="G15" s="23">
        <f t="shared" si="0"/>
        <v>65000</v>
      </c>
      <c r="H15" s="24">
        <f>'Oferta Economica'!H15</f>
        <v>0</v>
      </c>
      <c r="I15" s="25">
        <f t="shared" si="1"/>
        <v>0</v>
      </c>
    </row>
    <row r="16" spans="1:9" x14ac:dyDescent="0.3">
      <c r="A16" s="20"/>
      <c r="B16" s="20" t="s">
        <v>49</v>
      </c>
      <c r="C16" s="20" t="s">
        <v>34</v>
      </c>
      <c r="D16" s="22" t="s">
        <v>47</v>
      </c>
      <c r="E16" s="21">
        <v>1</v>
      </c>
      <c r="F16" s="21">
        <v>65000</v>
      </c>
      <c r="G16" s="23">
        <f t="shared" si="0"/>
        <v>65000</v>
      </c>
      <c r="H16" s="24">
        <f>'Oferta Economica'!H16</f>
        <v>0</v>
      </c>
      <c r="I16" s="25">
        <f t="shared" si="1"/>
        <v>0</v>
      </c>
    </row>
    <row r="17" spans="1:9" x14ac:dyDescent="0.3">
      <c r="A17" s="20"/>
      <c r="B17" s="20" t="s">
        <v>50</v>
      </c>
      <c r="C17" s="20" t="s">
        <v>37</v>
      </c>
      <c r="D17" s="22" t="s">
        <v>47</v>
      </c>
      <c r="E17" s="21">
        <v>1</v>
      </c>
      <c r="F17" s="21">
        <v>65000</v>
      </c>
      <c r="G17" s="23">
        <f t="shared" si="0"/>
        <v>65000</v>
      </c>
      <c r="H17" s="24">
        <f>'Oferta Economica'!H17</f>
        <v>0</v>
      </c>
      <c r="I17" s="25">
        <f t="shared" si="1"/>
        <v>0</v>
      </c>
    </row>
    <row r="18" spans="1:9" x14ac:dyDescent="0.3">
      <c r="A18" s="20"/>
      <c r="B18" s="20" t="s">
        <v>51</v>
      </c>
      <c r="C18" s="20" t="s">
        <v>35</v>
      </c>
      <c r="D18" s="22" t="s">
        <v>47</v>
      </c>
      <c r="E18" s="21">
        <v>1</v>
      </c>
      <c r="F18" s="21">
        <v>65000</v>
      </c>
      <c r="G18" s="23">
        <f t="shared" si="0"/>
        <v>65000</v>
      </c>
      <c r="H18" s="24">
        <f>'Oferta Economica'!H18</f>
        <v>0</v>
      </c>
      <c r="I18" s="25">
        <f t="shared" si="1"/>
        <v>0</v>
      </c>
    </row>
    <row r="19" spans="1:9" x14ac:dyDescent="0.3">
      <c r="B19" s="20" t="s">
        <v>55</v>
      </c>
      <c r="C19" s="20" t="s">
        <v>36</v>
      </c>
      <c r="D19" s="22" t="s">
        <v>47</v>
      </c>
      <c r="E19" s="21">
        <v>1</v>
      </c>
      <c r="F19" s="21">
        <v>65000</v>
      </c>
      <c r="G19" s="23">
        <f t="shared" ref="G19" si="2">ROUND(E19*F19,2)</f>
        <v>65000</v>
      </c>
      <c r="H19" s="24">
        <f>'Oferta Economica'!H19</f>
        <v>0</v>
      </c>
      <c r="I19" s="25">
        <f t="shared" ref="I19" si="3">ROUND(E19*H19,2)</f>
        <v>0</v>
      </c>
    </row>
  </sheetData>
  <sheetProtection algorithmName="SHA-512" hashValue="FkbAYaYne0OyMflxe+86Rf8NmIka9UaqHHt5AqU9jEwkXBFIPlF8Uj5xjUciy2bBssH1rjViwM1UbvopNEtTEg==" saltValue="IZDYwaP1r2sztVltt4D3rA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1" type="noConversion"/>
  <dataValidations disablePrompts="1" count="1">
    <dataValidation type="custom" allowBlank="1" showInputMessage="1" showErrorMessage="1" error="El &quot;Precio Un ofertante&quot; no puede superar el &quot;Precio Un Licitación&quot;." sqref="H14:H19" xr:uid="{05EA943C-3D4A-47F4-9451-F931E2BA7866}">
      <formula1>H14&lt;=F14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015C0-94DD-4523-856D-73A4330E4F38}">
  <dimension ref="A1:I19"/>
  <sheetViews>
    <sheetView workbookViewId="0">
      <selection activeCell="E6" sqref="E6:G6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3.88671875" customWidth="1"/>
    <col min="4" max="4" width="18.6640625" customWidth="1"/>
    <col min="5" max="5" width="27.664062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1</v>
      </c>
    </row>
    <row r="3" spans="1:9" ht="15.75" customHeight="1" thickBot="1" x14ac:dyDescent="0.35">
      <c r="A3" s="30" t="s">
        <v>3</v>
      </c>
      <c r="B3" s="31"/>
      <c r="C3" s="32"/>
      <c r="D3" s="8">
        <f>SUM(G:G)</f>
        <v>21600</v>
      </c>
      <c r="E3" s="30" t="s">
        <v>4</v>
      </c>
      <c r="F3" s="31"/>
      <c r="G3" s="32"/>
      <c r="H3" s="8">
        <f>SUM(I:I)</f>
        <v>0</v>
      </c>
    </row>
    <row r="4" spans="1:9" ht="15" thickBot="1" x14ac:dyDescent="0.35">
      <c r="A4" s="27" t="s">
        <v>63</v>
      </c>
      <c r="B4" s="9">
        <v>0</v>
      </c>
      <c r="C4" s="10" t="s">
        <v>5</v>
      </c>
      <c r="D4" s="11">
        <f>ROUND($D$3*B4,2)</f>
        <v>0</v>
      </c>
      <c r="E4" s="27" t="s">
        <v>66</v>
      </c>
      <c r="F4" s="26">
        <v>0</v>
      </c>
      <c r="G4" s="10" t="s">
        <v>5</v>
      </c>
      <c r="H4" s="11">
        <f>ROUND($H$3*F4,2)</f>
        <v>0</v>
      </c>
    </row>
    <row r="5" spans="1:9" ht="15" thickBot="1" x14ac:dyDescent="0.35">
      <c r="A5" s="27" t="s">
        <v>64</v>
      </c>
      <c r="B5" s="9">
        <v>0</v>
      </c>
      <c r="C5" s="10" t="s">
        <v>6</v>
      </c>
      <c r="D5" s="11">
        <f>ROUND($D$3*B5,2)</f>
        <v>0</v>
      </c>
      <c r="E5" s="27" t="s">
        <v>67</v>
      </c>
      <c r="F5" s="26">
        <v>0</v>
      </c>
      <c r="G5" s="10" t="s">
        <v>6</v>
      </c>
      <c r="H5" s="11">
        <f>ROUND($H$3*F5,2)</f>
        <v>0</v>
      </c>
    </row>
    <row r="6" spans="1:9" ht="15" thickBot="1" x14ac:dyDescent="0.35">
      <c r="A6" s="33" t="s">
        <v>7</v>
      </c>
      <c r="B6" s="34"/>
      <c r="C6" s="35"/>
      <c r="D6" s="11">
        <f>SUM(D3,D4,D5)</f>
        <v>21600</v>
      </c>
      <c r="E6" s="33" t="s">
        <v>8</v>
      </c>
      <c r="F6" s="34"/>
      <c r="G6" s="35"/>
      <c r="H6" s="11">
        <f>SUM(H3,H4,H5)</f>
        <v>0</v>
      </c>
    </row>
    <row r="7" spans="1:9" ht="15" thickBot="1" x14ac:dyDescent="0.35">
      <c r="A7" s="12" t="s">
        <v>9</v>
      </c>
      <c r="B7" s="13">
        <v>0.21</v>
      </c>
      <c r="C7" s="10" t="s">
        <v>10</v>
      </c>
      <c r="D7" s="11">
        <f>ROUND($D$6*B7,2)</f>
        <v>4536</v>
      </c>
      <c r="E7" s="14" t="s">
        <v>9</v>
      </c>
      <c r="F7" s="15">
        <f>B7</f>
        <v>0.21</v>
      </c>
      <c r="G7" s="10" t="s">
        <v>10</v>
      </c>
      <c r="H7" s="11">
        <f>ROUND($H$6*F7,2)</f>
        <v>0</v>
      </c>
    </row>
    <row r="8" spans="1:9" ht="15" thickBot="1" x14ac:dyDescent="0.35">
      <c r="A8" s="36" t="s">
        <v>11</v>
      </c>
      <c r="B8" s="37"/>
      <c r="C8" s="38"/>
      <c r="D8" s="16">
        <f>SUM(D6:D7)</f>
        <v>26136</v>
      </c>
      <c r="E8" s="36" t="s">
        <v>12</v>
      </c>
      <c r="F8" s="37"/>
      <c r="G8" s="38"/>
      <c r="H8" s="16">
        <f>SUM(H6:H7)</f>
        <v>0</v>
      </c>
    </row>
    <row r="9" spans="1:9" ht="15" thickBot="1" x14ac:dyDescent="0.35"/>
    <row r="10" spans="1:9" ht="15" thickBot="1" x14ac:dyDescent="0.35">
      <c r="A10" s="17"/>
      <c r="F10" s="28" t="s">
        <v>13</v>
      </c>
      <c r="G10" s="29"/>
      <c r="H10" s="28" t="s">
        <v>14</v>
      </c>
      <c r="I10" s="29"/>
    </row>
    <row r="11" spans="1:9" x14ac:dyDescent="0.3">
      <c r="A11" s="18" t="s">
        <v>15</v>
      </c>
      <c r="B11" s="18" t="s">
        <v>16</v>
      </c>
      <c r="C11" s="18" t="s">
        <v>17</v>
      </c>
      <c r="D11" s="18" t="s">
        <v>18</v>
      </c>
      <c r="E11" s="19" t="s">
        <v>19</v>
      </c>
      <c r="F11" s="19" t="s">
        <v>20</v>
      </c>
      <c r="G11" s="18" t="s">
        <v>21</v>
      </c>
      <c r="H11" s="18" t="s">
        <v>22</v>
      </c>
      <c r="I11" s="18" t="s">
        <v>23</v>
      </c>
    </row>
    <row r="12" spans="1:9" x14ac:dyDescent="0.3">
      <c r="A12" s="20" t="s">
        <v>56</v>
      </c>
      <c r="B12" s="20" t="s">
        <v>62</v>
      </c>
      <c r="C12" s="20" t="s">
        <v>61</v>
      </c>
      <c r="D12" s="20"/>
      <c r="E12" s="21"/>
      <c r="F12" s="21"/>
      <c r="G12" s="20"/>
      <c r="H12" s="21"/>
      <c r="I12" s="21"/>
    </row>
    <row r="13" spans="1:9" x14ac:dyDescent="0.3">
      <c r="A13" s="20" t="s">
        <v>57</v>
      </c>
      <c r="B13" s="20" t="s">
        <v>54</v>
      </c>
      <c r="C13" s="20" t="s">
        <v>59</v>
      </c>
      <c r="D13" s="20"/>
      <c r="E13" s="21"/>
      <c r="F13" s="21"/>
      <c r="G13" s="20"/>
      <c r="H13" s="21"/>
      <c r="I13" s="21"/>
    </row>
    <row r="14" spans="1:9" x14ac:dyDescent="0.3">
      <c r="A14" s="20"/>
      <c r="B14" s="20" t="s">
        <v>26</v>
      </c>
      <c r="C14" s="20" t="s">
        <v>38</v>
      </c>
      <c r="D14" s="22" t="s">
        <v>60</v>
      </c>
      <c r="E14" s="21">
        <v>36</v>
      </c>
      <c r="F14" s="21">
        <v>100</v>
      </c>
      <c r="G14" s="23">
        <f t="shared" ref="G14:G18" si="0">ROUND(E14*F14,2)</f>
        <v>3600</v>
      </c>
      <c r="H14" s="24">
        <f>'Oferta Economica'!H22</f>
        <v>0</v>
      </c>
      <c r="I14" s="25">
        <f t="shared" ref="I14:I18" si="1">ROUND(E14*H14,2)</f>
        <v>0</v>
      </c>
    </row>
    <row r="15" spans="1:9" x14ac:dyDescent="0.3">
      <c r="A15" s="20"/>
      <c r="B15" s="20" t="s">
        <v>27</v>
      </c>
      <c r="C15" s="20" t="s">
        <v>39</v>
      </c>
      <c r="D15" s="22" t="s">
        <v>60</v>
      </c>
      <c r="E15" s="21">
        <v>36</v>
      </c>
      <c r="F15" s="21">
        <v>100</v>
      </c>
      <c r="G15" s="23">
        <f t="shared" si="0"/>
        <v>3600</v>
      </c>
      <c r="H15" s="24">
        <f>'Oferta Economica'!H23</f>
        <v>0</v>
      </c>
      <c r="I15" s="25">
        <f t="shared" si="1"/>
        <v>0</v>
      </c>
    </row>
    <row r="16" spans="1:9" x14ac:dyDescent="0.3">
      <c r="A16" s="20"/>
      <c r="B16" s="20" t="s">
        <v>28</v>
      </c>
      <c r="C16" s="20" t="s">
        <v>40</v>
      </c>
      <c r="D16" s="22" t="s">
        <v>60</v>
      </c>
      <c r="E16" s="21">
        <v>36</v>
      </c>
      <c r="F16" s="21">
        <v>100</v>
      </c>
      <c r="G16" s="23">
        <f t="shared" si="0"/>
        <v>3600</v>
      </c>
      <c r="H16" s="24">
        <f>'Oferta Economica'!H24</f>
        <v>0</v>
      </c>
      <c r="I16" s="25">
        <f t="shared" si="1"/>
        <v>0</v>
      </c>
    </row>
    <row r="17" spans="1:9" x14ac:dyDescent="0.3">
      <c r="A17" s="20"/>
      <c r="B17" s="20" t="s">
        <v>29</v>
      </c>
      <c r="C17" s="20" t="s">
        <v>41</v>
      </c>
      <c r="D17" s="22" t="s">
        <v>60</v>
      </c>
      <c r="E17" s="21">
        <v>36</v>
      </c>
      <c r="F17" s="21">
        <v>100</v>
      </c>
      <c r="G17" s="23">
        <f t="shared" si="0"/>
        <v>3600</v>
      </c>
      <c r="H17" s="24">
        <f>'Oferta Economica'!H25</f>
        <v>0</v>
      </c>
      <c r="I17" s="25">
        <f t="shared" si="1"/>
        <v>0</v>
      </c>
    </row>
    <row r="18" spans="1:9" x14ac:dyDescent="0.3">
      <c r="A18" s="20"/>
      <c r="B18" s="20" t="s">
        <v>30</v>
      </c>
      <c r="C18" s="20" t="s">
        <v>42</v>
      </c>
      <c r="D18" s="22" t="s">
        <v>60</v>
      </c>
      <c r="E18" s="21">
        <v>36</v>
      </c>
      <c r="F18" s="21">
        <v>100</v>
      </c>
      <c r="G18" s="23">
        <f t="shared" si="0"/>
        <v>3600</v>
      </c>
      <c r="H18" s="24">
        <f>'Oferta Economica'!H26</f>
        <v>0</v>
      </c>
      <c r="I18" s="25">
        <f t="shared" si="1"/>
        <v>0</v>
      </c>
    </row>
    <row r="19" spans="1:9" x14ac:dyDescent="0.3">
      <c r="B19" s="20" t="s">
        <v>31</v>
      </c>
      <c r="C19" t="s">
        <v>43</v>
      </c>
      <c r="D19" s="22" t="s">
        <v>60</v>
      </c>
      <c r="E19" s="21">
        <v>36</v>
      </c>
      <c r="F19" s="21">
        <v>100</v>
      </c>
      <c r="G19" s="23">
        <f t="shared" ref="G19" si="2">ROUND(E19*F19,2)</f>
        <v>3600</v>
      </c>
      <c r="H19" s="24">
        <f>'Oferta Economica'!H27</f>
        <v>0</v>
      </c>
      <c r="I19" s="25">
        <f t="shared" ref="I19" si="3">ROUND(E19*H19,2)</f>
        <v>0</v>
      </c>
    </row>
  </sheetData>
  <sheetProtection algorithmName="SHA-512" hashValue="rz1Fb8a3N+pYA+Be4d06/QBa7fz9eXDeFLpejUzi2TX8p3EqQ+qRTud4XXvl5Rngs9DJY79U1E25RXLe8yRczw==" saltValue="bGtZw3TXXTzGcbRiNXJ2qQ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1" type="noConversion"/>
  <dataValidations count="1">
    <dataValidation type="custom" allowBlank="1" showInputMessage="1" showErrorMessage="1" error="El &quot;Precio Un ofertante&quot; no puede superar el &quot;Precio Un Licitación&quot;." sqref="H14:H19" xr:uid="{80883EC9-8C07-4F94-AC6F-207BF05A0E1D}">
      <formula1>H14&lt;=F14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2"/>
  <sheetViews>
    <sheetView workbookViewId="0">
      <selection activeCell="B13" sqref="B13"/>
    </sheetView>
  </sheetViews>
  <sheetFormatPr baseColWidth="10" defaultColWidth="11.44140625" defaultRowHeight="14.4" x14ac:dyDescent="0.3"/>
  <cols>
    <col min="2" max="2" width="67.6640625" customWidth="1"/>
  </cols>
  <sheetData>
    <row r="1" spans="1:2" x14ac:dyDescent="0.3">
      <c r="A1" s="2"/>
      <c r="B1" s="1" t="s">
        <v>24</v>
      </c>
    </row>
    <row r="2" spans="1:2" x14ac:dyDescent="0.3">
      <c r="B2" s="1" t="s">
        <v>25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Oferta Economica</vt:lpstr>
      <vt:lpstr>CERTO_I</vt:lpstr>
      <vt:lpstr>CERTO_G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2024-12-13T10:44:53Z</dcterms:created>
  <dcterms:modified xsi:type="dcterms:W3CDTF">2025-03-28T10:50:40Z</dcterms:modified>
  <cp:category/>
  <cp:contentStatus/>
</cp:coreProperties>
</file>