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E4A3C3B1-102E-42CC-9E5D-C77D9E9819F8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Oferta Económica" sheetId="1" r:id="rId1"/>
    <sheet name="CERTO_I" sheetId="3" r:id="rId2"/>
    <sheet name="CERTO_G" sheetId="4" r:id="rId3"/>
    <sheet name="Glosario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H3" i="1"/>
  <c r="D4" i="1"/>
  <c r="D5" i="1"/>
  <c r="D6" i="1"/>
  <c r="D7" i="1"/>
  <c r="D8" i="1"/>
  <c r="D3" i="1"/>
  <c r="F7" i="1"/>
  <c r="F7" i="3"/>
  <c r="H5" i="3"/>
  <c r="H3" i="3"/>
  <c r="H4" i="3" s="1"/>
  <c r="H6" i="3" s="1"/>
  <c r="D3" i="3"/>
  <c r="D5" i="3" s="1"/>
  <c r="F7" i="4"/>
  <c r="D6" i="4"/>
  <c r="H5" i="4"/>
  <c r="D5" i="4"/>
  <c r="D4" i="4"/>
  <c r="H3" i="4"/>
  <c r="H4" i="4" s="1"/>
  <c r="H6" i="4" s="1"/>
  <c r="D3" i="4"/>
  <c r="G14" i="1"/>
  <c r="H14" i="4"/>
  <c r="H14" i="3"/>
  <c r="H7" i="3" l="1"/>
  <c r="H8" i="3" s="1"/>
  <c r="D4" i="3"/>
  <c r="D6" i="3" s="1"/>
  <c r="H7" i="4"/>
  <c r="H8" i="4" s="1"/>
  <c r="D7" i="4"/>
  <c r="D8" i="4" s="1"/>
  <c r="I14" i="4"/>
  <c r="G14" i="4"/>
  <c r="I14" i="3"/>
  <c r="G14" i="3"/>
  <c r="I17" i="1"/>
  <c r="G17" i="1"/>
  <c r="I14" i="1"/>
  <c r="D7" i="3" l="1"/>
  <c r="D8" i="3" s="1"/>
</calcChain>
</file>

<file path=xl/sharedStrings.xml><?xml version="1.0" encoding="utf-8"?>
<sst xmlns="http://schemas.openxmlformats.org/spreadsheetml/2006/main" count="134" uniqueCount="48">
  <si>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</si>
  <si>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</si>
  <si>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</si>
  <si>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</si>
  <si>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</si>
  <si>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</si>
  <si>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Total Gastos Generales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</si>
  <si>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</si>
  <si>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</si>
  <si>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</si>
  <si>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</si>
  <si>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</si>
  <si>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</si>
  <si>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</si>
  <si>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</si>
  <si>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</si>
  <si>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</si>
  <si>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</si>
  <si>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</si>
  <si>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</si>
  <si>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</si>
  <si>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</si>
  <si>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</si>
  <si>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</si>
  <si>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el ofertante</t>
  </si>
  <si>
    <t>Campos calculados</t>
  </si>
  <si>
    <t>M1</t>
  </si>
  <si>
    <t>Cuota mantenimiento mensual Laguna</t>
  </si>
  <si>
    <t>1</t>
  </si>
  <si>
    <t>INV</t>
  </si>
  <si>
    <t>INVERSION</t>
  </si>
  <si>
    <t>1.1</t>
  </si>
  <si>
    <t>UC1</t>
  </si>
  <si>
    <t>ud</t>
  </si>
  <si>
    <t>2</t>
  </si>
  <si>
    <t>GTO</t>
  </si>
  <si>
    <t>GASTO DE MANTENIMIENTO</t>
  </si>
  <si>
    <t>2.1</t>
  </si>
  <si>
    <t>mes</t>
  </si>
  <si>
    <t>Suministro integral  una (1) carretillas 2 toneladas</t>
  </si>
  <si>
    <t>Mantenimiento integral  una (1) carretillas 2 toneladas</t>
  </si>
  <si>
    <t>Suministro de carretilla electrica de 2 toneladas Laguna</t>
  </si>
  <si>
    <t>LOTE 2</t>
  </si>
  <si>
    <t>% Gastos Generales</t>
  </si>
  <si>
    <t>% Beneficio Industrial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</si>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</sst>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3" fillId="3" borderId="0" xfId="0" applyNumberFormat="1" applyFont="1" applyFill="1"/>
    <xf numFmtId="4" fontId="3" fillId="4" borderId="0" xfId="0" applyNumberFormat="1" applyFont="1" applyFill="1"/>
    <xf numFmtId="4" fontId="0" fillId="4" borderId="0" xfId="0" applyNumberFormat="1" applyFill="1"/>
    <xf numFmtId="1" fontId="3" fillId="0" borderId="0" xfId="0" applyNumberFormat="1" applyFont="1"/>
    <xf numFmtId="49" fontId="4" fillId="4" borderId="1" xfId="0" applyNumberFormat="1" applyFont="1" applyFill="1" applyBorder="1" applyAlignment="1">
      <alignment wrapText="1"/>
    </xf>
    <xf numFmtId="10" fontId="3" fillId="6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88C003D7-780B-4BEC-B828-4497F6314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DEE94A7-9D7A-4572-9F81-809F1D168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CC4BBDAD-B6BA-4C9B-B6A3-63491008D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218256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388DE54F-A715-4A5E-A738-6207155F8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7478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21C2A6C1-F13D-485B-AA1B-8BCD3A919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7BDBF8A1-F819-4338-AD30-0EA0660D8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9" name="Picture 3">
          <a:extLst>
            <a:ext uri="{FF2B5EF4-FFF2-40B4-BE49-F238E27FC236}">
              <a16:creationId xmlns:a16="http://schemas.microsoft.com/office/drawing/2014/main" id="{C69013B4-C3C7-4F4D-8B7B-62BD172D8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930AB767-612E-4A2E-BE2C-D9DBDC5DD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11" name="Picture 3">
          <a:extLst>
            <a:ext uri="{FF2B5EF4-FFF2-40B4-BE49-F238E27FC236}">
              <a16:creationId xmlns:a16="http://schemas.microsoft.com/office/drawing/2014/main" id="{822EAC08-5B85-42E3-B788-503EFF56A0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12" name="Picture 3">
          <a:extLst>
            <a:ext uri="{FF2B5EF4-FFF2-40B4-BE49-F238E27FC236}">
              <a16:creationId xmlns:a16="http://schemas.microsoft.com/office/drawing/2014/main" id="{7A02BEA6-5258-4132-A2C9-92CBD303F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13" name="Picture 3">
          <a:extLst>
            <a:ext uri="{FF2B5EF4-FFF2-40B4-BE49-F238E27FC236}">
              <a16:creationId xmlns:a16="http://schemas.microsoft.com/office/drawing/2014/main" id="{B113EC13-00B9-48BD-A09E-A03D7C0B6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14" name="Picture 3">
          <a:extLst>
            <a:ext uri="{FF2B5EF4-FFF2-40B4-BE49-F238E27FC236}">
              <a16:creationId xmlns:a16="http://schemas.microsoft.com/office/drawing/2014/main" id="{CA19575B-9C8E-454C-A33A-58B18A0D4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15" name="Picture 3">
          <a:extLst>
            <a:ext uri="{FF2B5EF4-FFF2-40B4-BE49-F238E27FC236}">
              <a16:creationId xmlns:a16="http://schemas.microsoft.com/office/drawing/2014/main" id="{7EFF31CB-CA65-45F9-B0C7-F2DFF08D0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16" name="Picture 3">
          <a:extLst>
            <a:ext uri="{FF2B5EF4-FFF2-40B4-BE49-F238E27FC236}">
              <a16:creationId xmlns:a16="http://schemas.microsoft.com/office/drawing/2014/main" id="{AA610424-F48B-4C94-B23B-7363455D4D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17" name="Picture 3">
          <a:extLst>
            <a:ext uri="{FF2B5EF4-FFF2-40B4-BE49-F238E27FC236}">
              <a16:creationId xmlns:a16="http://schemas.microsoft.com/office/drawing/2014/main" id="{9230080E-725E-4FCE-ABCE-52440A566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18" name="Picture 3">
          <a:extLst>
            <a:ext uri="{FF2B5EF4-FFF2-40B4-BE49-F238E27FC236}">
              <a16:creationId xmlns:a16="http://schemas.microsoft.com/office/drawing/2014/main" id="{2314F396-CAE3-44EC-852D-CACEF3643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4</xdr:row>
      <xdr:rowOff>18231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5997FA5-590C-41A5-95E0-4154AAE90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2296" y="60960"/>
          <a:ext cx="1112520" cy="7097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4F971038-5F8E-4F51-BE66-4088FDB3C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BD0FFF9-FBB3-4E57-8CD6-AC4C88FF8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8D2A0282-5193-4A1C-B287-F4883A4DC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4BD72871-1EA8-4F36-88C7-9DB774DE7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BB6EE427-D3A4-4039-8245-041BD3432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9" name="Picture 3">
          <a:extLst>
            <a:ext uri="{FF2B5EF4-FFF2-40B4-BE49-F238E27FC236}">
              <a16:creationId xmlns:a16="http://schemas.microsoft.com/office/drawing/2014/main" id="{54C2E156-3C6D-492F-AE32-BEF751B8A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F561E37E-315F-4040-9384-1ECAE9E42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11" name="Picture 3">
          <a:extLst>
            <a:ext uri="{FF2B5EF4-FFF2-40B4-BE49-F238E27FC236}">
              <a16:creationId xmlns:a16="http://schemas.microsoft.com/office/drawing/2014/main" id="{E1709FB5-71F6-4AAF-A32B-9BEC260FB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12" name="Picture 3">
          <a:extLst>
            <a:ext uri="{FF2B5EF4-FFF2-40B4-BE49-F238E27FC236}">
              <a16:creationId xmlns:a16="http://schemas.microsoft.com/office/drawing/2014/main" id="{EC36EC76-D277-477C-8CB6-99A462FA5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13" name="Picture 3">
          <a:extLst>
            <a:ext uri="{FF2B5EF4-FFF2-40B4-BE49-F238E27FC236}">
              <a16:creationId xmlns:a16="http://schemas.microsoft.com/office/drawing/2014/main" id="{96B23B7E-F050-43B4-9306-A6EF6C1937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14" name="Picture 3">
          <a:extLst>
            <a:ext uri="{FF2B5EF4-FFF2-40B4-BE49-F238E27FC236}">
              <a16:creationId xmlns:a16="http://schemas.microsoft.com/office/drawing/2014/main" id="{A2873607-EA83-452C-A8C8-292AD3155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15" name="Picture 3">
          <a:extLst>
            <a:ext uri="{FF2B5EF4-FFF2-40B4-BE49-F238E27FC236}">
              <a16:creationId xmlns:a16="http://schemas.microsoft.com/office/drawing/2014/main" id="{02750881-5B3F-4A59-99D5-7741DD6CE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16" name="Picture 3">
          <a:extLst>
            <a:ext uri="{FF2B5EF4-FFF2-40B4-BE49-F238E27FC236}">
              <a16:creationId xmlns:a16="http://schemas.microsoft.com/office/drawing/2014/main" id="{5E17E231-9E39-4286-9B64-DA495BF1F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17" name="Picture 3">
          <a:extLst>
            <a:ext uri="{FF2B5EF4-FFF2-40B4-BE49-F238E27FC236}">
              <a16:creationId xmlns:a16="http://schemas.microsoft.com/office/drawing/2014/main" id="{E49DD0F6-4F49-49F8-99FA-6809E74FA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18" name="Picture 3">
          <a:extLst>
            <a:ext uri="{FF2B5EF4-FFF2-40B4-BE49-F238E27FC236}">
              <a16:creationId xmlns:a16="http://schemas.microsoft.com/office/drawing/2014/main" id="{B8876D7A-5A40-41BE-8633-321A3316C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19" name="Picture 3">
          <a:extLst>
            <a:ext uri="{FF2B5EF4-FFF2-40B4-BE49-F238E27FC236}">
              <a16:creationId xmlns:a16="http://schemas.microsoft.com/office/drawing/2014/main" id="{E6AE4B68-417A-4BB7-8D89-DFF50ECB8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752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4</xdr:row>
      <xdr:rowOff>18231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D4ADD8D-15AE-4ED0-A44D-C58B1ECE9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2296" y="60960"/>
          <a:ext cx="1112520" cy="7097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2B053168-75D3-4BDA-A157-30FD357CB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8D1BC30-A096-41E0-BAB0-F148FD844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1F73CD13-4F2C-4E3F-8970-2F1A40104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3712E949-20B9-4C49-BF43-2615F02E3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6ABBA3A3-0675-41A4-A6E5-CBDEEE131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15F56C65-7D14-452B-B32E-D4C252116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9" name="Picture 3">
          <a:extLst>
            <a:ext uri="{FF2B5EF4-FFF2-40B4-BE49-F238E27FC236}">
              <a16:creationId xmlns:a16="http://schemas.microsoft.com/office/drawing/2014/main" id="{F444FB50-E9A5-49C4-8FFD-B75208377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60D291ED-7DB1-417C-BBA0-2F900E7D3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11" name="Picture 3">
          <a:extLst>
            <a:ext uri="{FF2B5EF4-FFF2-40B4-BE49-F238E27FC236}">
              <a16:creationId xmlns:a16="http://schemas.microsoft.com/office/drawing/2014/main" id="{5CF3B300-B3A6-4860-A52D-423DC6F1E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12" name="Picture 3">
          <a:extLst>
            <a:ext uri="{FF2B5EF4-FFF2-40B4-BE49-F238E27FC236}">
              <a16:creationId xmlns:a16="http://schemas.microsoft.com/office/drawing/2014/main" id="{B4BC82C0-7594-4EF3-BCDA-450E1EF5D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13" name="Picture 3">
          <a:extLst>
            <a:ext uri="{FF2B5EF4-FFF2-40B4-BE49-F238E27FC236}">
              <a16:creationId xmlns:a16="http://schemas.microsoft.com/office/drawing/2014/main" id="{E5DD0BBA-DC34-4B6F-A394-B92AE9037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14" name="Picture 3">
          <a:extLst>
            <a:ext uri="{FF2B5EF4-FFF2-40B4-BE49-F238E27FC236}">
              <a16:creationId xmlns:a16="http://schemas.microsoft.com/office/drawing/2014/main" id="{488ACEE6-7CA7-4818-B24D-E3FB05939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7"/>
  <sheetViews>
    <sheetView tabSelected="1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30.55468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2</v>
      </c>
    </row>
    <row r="3" spans="1:9" ht="15" customHeight="1" thickBot="1" x14ac:dyDescent="0.35">
      <c r="A3" s="30" t="s">
        <v>3</v>
      </c>
      <c r="B3" s="31"/>
      <c r="C3" s="32"/>
      <c r="D3" s="8">
        <f>CERTO_I!D3+CERTO_G!D3</f>
        <v>58600</v>
      </c>
      <c r="E3" s="30" t="s">
        <v>4</v>
      </c>
      <c r="F3" s="31"/>
      <c r="G3" s="32"/>
      <c r="H3" s="8">
        <f>CERTO_I!H3+CERTO_G!H3</f>
        <v>0</v>
      </c>
    </row>
    <row r="4" spans="1:9" ht="144.6" thickBot="1" x14ac:dyDescent="0.35">
      <c r="A4" s="26" t="s">
        <v>45</v>
      </c>
      <c r="B4" s="9">
        <v>0</v>
      </c>
      <c r="C4" s="10" t="s">
        <v>5</v>
      </c>
      <c r="D4" s="8">
        <f>CERTO_I!D4+CERTO_G!D4</f>
        <v>0</v>
      </c>
      <c r="E4" s="26" t="s">
        <v>44</v>
      </c>
      <c r="F4" s="27">
        <v>0</v>
      </c>
      <c r="G4" s="10" t="s">
        <v>5</v>
      </c>
      <c r="H4" s="8">
        <f>CERTO_I!H4+CERTO_G!H4</f>
        <v>0</v>
      </c>
    </row>
    <row r="5" spans="1:9" ht="15" thickBot="1" x14ac:dyDescent="0.35">
      <c r="A5" s="26" t="s">
        <v>43</v>
      </c>
      <c r="B5" s="9">
        <v>0</v>
      </c>
      <c r="C5" s="10" t="s">
        <v>6</v>
      </c>
      <c r="D5" s="8">
        <f>CERTO_I!D5+CERTO_G!D5</f>
        <v>0</v>
      </c>
      <c r="E5" s="26" t="s">
        <v>43</v>
      </c>
      <c r="F5" s="27">
        <v>0</v>
      </c>
      <c r="G5" s="10" t="s">
        <v>6</v>
      </c>
      <c r="H5" s="8">
        <f>CERTO_I!H5+CERTO_G!H5</f>
        <v>0</v>
      </c>
    </row>
    <row r="6" spans="1:9" ht="15" thickBot="1" x14ac:dyDescent="0.35">
      <c r="A6" s="33" t="s">
        <v>7</v>
      </c>
      <c r="B6" s="34"/>
      <c r="C6" s="35"/>
      <c r="D6" s="8">
        <f>CERTO_I!D6+CERTO_G!D6</f>
        <v>58600</v>
      </c>
      <c r="E6" s="33" t="s">
        <v>8</v>
      </c>
      <c r="F6" s="34"/>
      <c r="G6" s="35"/>
      <c r="H6" s="8">
        <f>CERTO_I!H6+CERTO_G!H6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8">
        <f>CERTO_I!D7+CERTO_G!D7</f>
        <v>12306</v>
      </c>
      <c r="E7" s="14" t="s">
        <v>9</v>
      </c>
      <c r="F7" s="15">
        <f>B7</f>
        <v>0.21</v>
      </c>
      <c r="G7" s="10" t="s">
        <v>10</v>
      </c>
      <c r="H7" s="8">
        <f>CERTO_I!H7+CERTO_G!H7</f>
        <v>0</v>
      </c>
    </row>
    <row r="8" spans="1:9" ht="15" thickBot="1" x14ac:dyDescent="0.35">
      <c r="A8" s="36" t="s">
        <v>11</v>
      </c>
      <c r="B8" s="37"/>
      <c r="C8" s="38"/>
      <c r="D8" s="16">
        <f>CERTO_I!D8+CERTO_G!D8</f>
        <v>70906</v>
      </c>
      <c r="E8" s="36" t="s">
        <v>12</v>
      </c>
      <c r="F8" s="37"/>
      <c r="G8" s="38"/>
      <c r="H8" s="16">
        <f>CERTO_I!H8+CERTO_G!H8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28</v>
      </c>
      <c r="B12" s="20" t="s">
        <v>29</v>
      </c>
      <c r="C12" s="20" t="s">
        <v>30</v>
      </c>
      <c r="D12" s="20"/>
      <c r="E12" s="21"/>
      <c r="F12" s="21"/>
      <c r="G12" s="20"/>
      <c r="H12" s="21"/>
      <c r="I12" s="21"/>
    </row>
    <row r="13" spans="1:9" x14ac:dyDescent="0.3">
      <c r="A13" s="20" t="s">
        <v>31</v>
      </c>
      <c r="B13" s="20" t="s">
        <v>42</v>
      </c>
      <c r="C13" s="20" t="s">
        <v>39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32</v>
      </c>
      <c r="C14" s="20" t="s">
        <v>41</v>
      </c>
      <c r="D14" s="25" t="s">
        <v>33</v>
      </c>
      <c r="E14" s="21">
        <v>1</v>
      </c>
      <c r="F14" s="21">
        <v>55000</v>
      </c>
      <c r="G14" s="24">
        <f>ROUND(E14*F14,2)</f>
        <v>55000</v>
      </c>
      <c r="H14" s="2"/>
      <c r="I14" s="23">
        <f t="shared" ref="I14" si="0">ROUND(E14*H14,2)</f>
        <v>0</v>
      </c>
    </row>
    <row r="15" spans="1:9" x14ac:dyDescent="0.3">
      <c r="A15" s="20" t="s">
        <v>34</v>
      </c>
      <c r="B15" s="20" t="s">
        <v>35</v>
      </c>
      <c r="C15" s="20" t="s">
        <v>36</v>
      </c>
      <c r="D15" s="20"/>
      <c r="E15" s="21"/>
      <c r="F15" s="21"/>
      <c r="G15" s="20"/>
      <c r="H15" s="21"/>
      <c r="I15" s="21"/>
    </row>
    <row r="16" spans="1:9" x14ac:dyDescent="0.3">
      <c r="A16" s="20" t="s">
        <v>37</v>
      </c>
      <c r="B16" s="20" t="s">
        <v>42</v>
      </c>
      <c r="C16" s="20" t="s">
        <v>40</v>
      </c>
      <c r="D16" s="20"/>
      <c r="E16" s="21"/>
      <c r="F16" s="21"/>
      <c r="G16" s="20"/>
      <c r="H16" s="21"/>
      <c r="I16" s="21"/>
    </row>
    <row r="17" spans="1:9" x14ac:dyDescent="0.3">
      <c r="A17" s="20"/>
      <c r="B17" s="20" t="s">
        <v>26</v>
      </c>
      <c r="C17" s="20" t="s">
        <v>27</v>
      </c>
      <c r="D17" s="25" t="s">
        <v>38</v>
      </c>
      <c r="E17" s="21">
        <v>36</v>
      </c>
      <c r="F17" s="21">
        <v>100</v>
      </c>
      <c r="G17" s="24">
        <f t="shared" ref="G17" si="1">ROUND(E17*F17,2)</f>
        <v>3600</v>
      </c>
      <c r="H17" s="2"/>
      <c r="I17" s="23">
        <f t="shared" ref="I17" si="2">ROUND(E17*H17,2)</f>
        <v>0</v>
      </c>
    </row>
  </sheetData>
  <sheetProtection algorithmName="SHA-512" hashValue="MEN7cTllHf/i+1cs3ZYkls9QcCGhb62u3aAgZq+hBgnPji7M9b3lX8Kn43wpLTd7ZgvFH5Lwd02isrfu2ukCCw==" saltValue="Y+E474CyWgATT076JXtPU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 H17" xr:uid="{F1DECFFC-E55E-46AA-BD9A-24C757EF90EB}">
      <formula1>H14&lt;=F14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000F1-496D-4289-9C1A-755103FEA6AE}">
  <dimension ref="A1:I14"/>
  <sheetViews>
    <sheetView workbookViewId="0">
      <selection activeCell="E6" sqref="E6:G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4.88671875" customWidth="1"/>
    <col min="4" max="4" width="18.6640625" customWidth="1"/>
    <col min="5" max="5" width="32.1093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2</v>
      </c>
    </row>
    <row r="3" spans="1:9" ht="15.75" customHeight="1" thickBot="1" x14ac:dyDescent="0.35">
      <c r="A3" s="30" t="s">
        <v>3</v>
      </c>
      <c r="B3" s="31"/>
      <c r="C3" s="32"/>
      <c r="D3" s="8">
        <f>SUM(G:G)</f>
        <v>55000</v>
      </c>
      <c r="E3" s="30" t="s">
        <v>4</v>
      </c>
      <c r="F3" s="31"/>
      <c r="G3" s="32"/>
      <c r="H3" s="8">
        <f>SUM(I:I)</f>
        <v>0</v>
      </c>
    </row>
    <row r="4" spans="1:9" ht="15" thickBot="1" x14ac:dyDescent="0.35">
      <c r="A4" s="26" t="s">
        <v>44</v>
      </c>
      <c r="B4" s="9">
        <v>0</v>
      </c>
      <c r="C4" s="10" t="s">
        <v>5</v>
      </c>
      <c r="D4" s="11">
        <f>ROUND($D$3*B4,2)</f>
        <v>0</v>
      </c>
      <c r="E4" s="26" t="s">
        <v>46</v>
      </c>
      <c r="F4" s="27">
        <v>0</v>
      </c>
      <c r="G4" s="10" t="s">
        <v>5</v>
      </c>
      <c r="H4" s="11">
        <f>ROUND($H$3*F4,2)</f>
        <v>0</v>
      </c>
    </row>
    <row r="5" spans="1:9" ht="15" thickBot="1" x14ac:dyDescent="0.35">
      <c r="A5" s="26" t="s">
        <v>43</v>
      </c>
      <c r="B5" s="9">
        <v>0</v>
      </c>
      <c r="C5" s="10" t="s">
        <v>6</v>
      </c>
      <c r="D5" s="11">
        <f>ROUND($D$3*B5,2)</f>
        <v>0</v>
      </c>
      <c r="E5" s="26" t="s">
        <v>47</v>
      </c>
      <c r="F5" s="27">
        <v>0</v>
      </c>
      <c r="G5" s="10" t="s">
        <v>6</v>
      </c>
      <c r="H5" s="11">
        <f>ROUND($H$3*F5,2)</f>
        <v>0</v>
      </c>
    </row>
    <row r="6" spans="1:9" ht="15" thickBot="1" x14ac:dyDescent="0.35">
      <c r="A6" s="33" t="s">
        <v>7</v>
      </c>
      <c r="B6" s="34"/>
      <c r="C6" s="35"/>
      <c r="D6" s="11">
        <f>SUM(D3,D4,D5)</f>
        <v>55000</v>
      </c>
      <c r="E6" s="33" t="s">
        <v>8</v>
      </c>
      <c r="F6" s="34"/>
      <c r="G6" s="35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11550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6" t="s">
        <v>11</v>
      </c>
      <c r="B8" s="37"/>
      <c r="C8" s="38"/>
      <c r="D8" s="16">
        <f>SUM(D6:D7)</f>
        <v>66550</v>
      </c>
      <c r="E8" s="36" t="s">
        <v>12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28</v>
      </c>
      <c r="B12" s="20" t="s">
        <v>29</v>
      </c>
      <c r="C12" s="20" t="s">
        <v>30</v>
      </c>
      <c r="D12" s="20"/>
      <c r="E12" s="21"/>
      <c r="F12" s="21"/>
      <c r="G12" s="20"/>
      <c r="H12" s="21"/>
      <c r="I12" s="21"/>
    </row>
    <row r="13" spans="1:9" x14ac:dyDescent="0.3">
      <c r="A13" s="20" t="s">
        <v>31</v>
      </c>
      <c r="B13" s="20" t="s">
        <v>42</v>
      </c>
      <c r="C13" s="20" t="s">
        <v>39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32</v>
      </c>
      <c r="C14" s="20" t="s">
        <v>41</v>
      </c>
      <c r="D14" s="25" t="s">
        <v>33</v>
      </c>
      <c r="E14" s="21">
        <v>1</v>
      </c>
      <c r="F14" s="21">
        <v>55000</v>
      </c>
      <c r="G14" s="24">
        <f t="shared" ref="G14" si="0">ROUND(E14*F14,2)</f>
        <v>55000</v>
      </c>
      <c r="H14" s="22">
        <f>'Oferta Económica'!H14</f>
        <v>0</v>
      </c>
      <c r="I14" s="23">
        <f t="shared" ref="I14" si="1">ROUND(E14*H14,2)</f>
        <v>0</v>
      </c>
    </row>
  </sheetData>
  <sheetProtection algorithmName="SHA-512" hashValue="B5BDReGWpYi0Uw73t7Ini9dzP2zpZa4+tVSwVc1JSh+hajM0+z1+Foear3McIM8QP4KnZ+R6XkYNtrVaO+7BmQ==" saltValue="Zf8lsDGbJStSII0iOmiag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custom" allowBlank="1" showInputMessage="1" showErrorMessage="1" error="El &quot;Precio Un ofertante&quot; no puede superar el &quot;Precio Un Licitación&quot;." sqref="H14" xr:uid="{881F5426-7C16-44E5-8303-67A7419F75CB}">
      <formula1>H14&lt;=F14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2A4E4-B4D5-41DB-B30D-0D35855CD4A8}">
  <dimension ref="A1:I14"/>
  <sheetViews>
    <sheetView workbookViewId="0">
      <selection activeCell="C7" sqref="C7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31.55468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2</v>
      </c>
    </row>
    <row r="3" spans="1:9" ht="15.75" customHeight="1" thickBot="1" x14ac:dyDescent="0.35">
      <c r="A3" s="30" t="s">
        <v>3</v>
      </c>
      <c r="B3" s="31"/>
      <c r="C3" s="32"/>
      <c r="D3" s="8">
        <f>SUM(G:G)</f>
        <v>3600</v>
      </c>
      <c r="E3" s="30" t="s">
        <v>4</v>
      </c>
      <c r="F3" s="31"/>
      <c r="G3" s="32"/>
      <c r="H3" s="8">
        <f>SUM(I:I)</f>
        <v>0</v>
      </c>
    </row>
    <row r="4" spans="1:9" ht="15" thickBot="1" x14ac:dyDescent="0.35">
      <c r="A4" s="26" t="s">
        <v>44</v>
      </c>
      <c r="B4" s="9">
        <v>0</v>
      </c>
      <c r="C4" s="10" t="s">
        <v>5</v>
      </c>
      <c r="D4" s="11">
        <f>ROUND($D$3*B4,2)</f>
        <v>0</v>
      </c>
      <c r="E4" s="26" t="s">
        <v>46</v>
      </c>
      <c r="F4" s="27">
        <v>0</v>
      </c>
      <c r="G4" s="10" t="s">
        <v>5</v>
      </c>
      <c r="H4" s="11">
        <f>ROUND($H$3*F4,2)</f>
        <v>0</v>
      </c>
    </row>
    <row r="5" spans="1:9" ht="15" thickBot="1" x14ac:dyDescent="0.35">
      <c r="A5" s="26" t="s">
        <v>43</v>
      </c>
      <c r="B5" s="9">
        <v>0</v>
      </c>
      <c r="C5" s="10" t="s">
        <v>6</v>
      </c>
      <c r="D5" s="11">
        <f>ROUND($D$3*B5,2)</f>
        <v>0</v>
      </c>
      <c r="E5" s="26" t="s">
        <v>47</v>
      </c>
      <c r="F5" s="27">
        <v>0</v>
      </c>
      <c r="G5" s="10" t="s">
        <v>6</v>
      </c>
      <c r="H5" s="11">
        <f>ROUND($H$3*F5,2)</f>
        <v>0</v>
      </c>
    </row>
    <row r="6" spans="1:9" ht="15" thickBot="1" x14ac:dyDescent="0.35">
      <c r="A6" s="33" t="s">
        <v>7</v>
      </c>
      <c r="B6" s="34"/>
      <c r="C6" s="35"/>
      <c r="D6" s="11">
        <f>SUM(D3,D4,D5)</f>
        <v>3600</v>
      </c>
      <c r="E6" s="33" t="s">
        <v>8</v>
      </c>
      <c r="F6" s="34"/>
      <c r="G6" s="35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756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6" t="s">
        <v>11</v>
      </c>
      <c r="B8" s="37"/>
      <c r="C8" s="38"/>
      <c r="D8" s="16">
        <f>SUM(D6:D7)</f>
        <v>4356</v>
      </c>
      <c r="E8" s="36" t="s">
        <v>12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34</v>
      </c>
      <c r="B12" s="20" t="s">
        <v>35</v>
      </c>
      <c r="C12" s="20" t="s">
        <v>36</v>
      </c>
      <c r="D12" s="20"/>
      <c r="E12" s="21"/>
      <c r="F12" s="21"/>
      <c r="G12" s="20"/>
      <c r="H12" s="21"/>
      <c r="I12" s="21"/>
    </row>
    <row r="13" spans="1:9" x14ac:dyDescent="0.3">
      <c r="A13" s="20" t="s">
        <v>37</v>
      </c>
      <c r="B13" s="20" t="s">
        <v>42</v>
      </c>
      <c r="C13" s="20" t="s">
        <v>40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26</v>
      </c>
      <c r="C14" s="20" t="s">
        <v>27</v>
      </c>
      <c r="D14" s="25" t="s">
        <v>38</v>
      </c>
      <c r="E14" s="21">
        <v>36</v>
      </c>
      <c r="F14" s="21">
        <v>100</v>
      </c>
      <c r="G14" s="24">
        <f t="shared" ref="G14" si="0">ROUND(E14*F14,2)</f>
        <v>3600</v>
      </c>
      <c r="H14" s="22">
        <f>'Oferta Económica'!H17</f>
        <v>0</v>
      </c>
      <c r="I14" s="23">
        <f t="shared" ref="I14" si="1">ROUND(E14*H14,2)</f>
        <v>0</v>
      </c>
    </row>
  </sheetData>
  <sheetProtection algorithmName="SHA-512" hashValue="7dSsXgTtmE5Pur+txdyVx6BbS/AH2gBS74OJx9viLlMaLLML8RSUG9W8yDyPf9qiWe2y5FDN3+MueORvrmsjgA==" saltValue="3xi08jC75ys6yFOqKS1Mi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disablePrompts="1" count="1">
    <dataValidation type="custom" allowBlank="1" showInputMessage="1" showErrorMessage="1" error="El &quot;Precio Un ofertante&quot; no puede superar el &quot;Precio Un Licitación&quot;." sqref="H14" xr:uid="{4A5FDC1B-24ED-43AB-A48D-93241F37E1A7}">
      <formula1>H14&lt;=F14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2"/>
  <sheetViews>
    <sheetView workbookViewId="0">
      <selection activeCell="B16" sqref="B16"/>
    </sheetView>
  </sheetViews>
  <sheetFormatPr baseColWidth="10" defaultColWidth="11.44140625" defaultRowHeight="14.4" x14ac:dyDescent="0.3"/>
  <cols>
    <col min="2" max="2" width="67.6640625" customWidth="1"/>
  </cols>
  <sheetData>
    <row r="1" spans="1:2" x14ac:dyDescent="0.3">
      <c r="A1" s="2"/>
      <c r="B1" s="1" t="s">
        <v>24</v>
      </c>
    </row>
    <row r="2" spans="1:2" x14ac:dyDescent="0.3">
      <c r="B2" s="1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CERTO_I</vt:lpstr>
      <vt:lpstr>CERTO_G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2024-12-13T10:45:50Z</dcterms:created>
  <dcterms:modified xsi:type="dcterms:W3CDTF">2025-03-28T10:52:08Z</dcterms:modified>
  <cp:category/>
  <cp:contentStatus/>
</cp:coreProperties>
</file>