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06DBD8E3-FA2C-4AAF-A740-FCD5DF5C4399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Oferta Económica" sheetId="4" r:id="rId1"/>
    <sheet name="CERTO_I" sheetId="5" r:id="rId2"/>
    <sheet name="CERTO_G" sheetId="3" r:id="rId3"/>
    <sheet name="Glosario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4" l="1"/>
  <c r="H7" i="4"/>
  <c r="H6" i="4"/>
  <c r="H5" i="4"/>
  <c r="H4" i="4"/>
  <c r="H3" i="4"/>
  <c r="D4" i="4"/>
  <c r="D5" i="4"/>
  <c r="D6" i="4"/>
  <c r="D7" i="4"/>
  <c r="D8" i="4"/>
  <c r="D3" i="4"/>
  <c r="F7" i="4"/>
  <c r="F7" i="5"/>
  <c r="H5" i="5"/>
  <c r="H3" i="5"/>
  <c r="H4" i="5" s="1"/>
  <c r="H6" i="5" s="1"/>
  <c r="D3" i="5"/>
  <c r="D5" i="5" s="1"/>
  <c r="F7" i="3"/>
  <c r="H5" i="3"/>
  <c r="H6" i="3" s="1"/>
  <c r="H4" i="3"/>
  <c r="H3" i="3"/>
  <c r="D3" i="3"/>
  <c r="D5" i="3" s="1"/>
  <c r="H14" i="3"/>
  <c r="I14" i="3" s="1"/>
  <c r="H14" i="5"/>
  <c r="I14" i="5" s="1"/>
  <c r="G14" i="3"/>
  <c r="G14" i="5"/>
  <c r="I17" i="4"/>
  <c r="G17" i="4"/>
  <c r="I14" i="4"/>
  <c r="G14" i="4"/>
  <c r="H7" i="5" l="1"/>
  <c r="H8" i="5" s="1"/>
  <c r="D4" i="5"/>
  <c r="D6" i="5" s="1"/>
  <c r="H7" i="3"/>
  <c r="H8" i="3" s="1"/>
  <c r="D4" i="3"/>
  <c r="D6" i="3" s="1"/>
  <c r="D7" i="5" l="1"/>
  <c r="D8" i="5" s="1"/>
  <c r="D7" i="3"/>
  <c r="D8" i="3" s="1"/>
</calcChain>
</file>

<file path=xl/sharedStrings.xml><?xml version="1.0" encoding="utf-8"?>
<sst xmlns="http://schemas.openxmlformats.org/spreadsheetml/2006/main" count="134" uniqueCount="49">
  <si>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</si>
  <si>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</si>
  <si>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</si>
  <si>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</si>
  <si>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</si>
  <si>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</si>
  <si>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Total Gastos Generales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</si>
  <si>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</si>
  <si>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</si>
  <si>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</si>
  <si>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</si>
  <si>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</si>
  <si>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</si>
  <si>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</si>
  <si>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</si>
  <si>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</si>
  <si>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</si>
  <si>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</si>
  <si>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</si>
  <si>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</si>
  <si>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</si>
  <si>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</si>
  <si>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</si>
  <si>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</si>
  <si>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el ofertante</t>
  </si>
  <si>
    <t>Campos calculados</t>
  </si>
  <si>
    <t>Cuota mantenimiento mensual Laguna</t>
  </si>
  <si>
    <t>Suministro de carretilla elevadora electrica de 4,5 toneladas Laguna</t>
  </si>
  <si>
    <t>1</t>
  </si>
  <si>
    <t>INV</t>
  </si>
  <si>
    <t>INVERSION</t>
  </si>
  <si>
    <t>1.1</t>
  </si>
  <si>
    <t>UC1</t>
  </si>
  <si>
    <t>ud</t>
  </si>
  <si>
    <t>2</t>
  </si>
  <si>
    <t>GTO</t>
  </si>
  <si>
    <t>GASTO DE MANTENIMIENTO</t>
  </si>
  <si>
    <t>2.1</t>
  </si>
  <si>
    <t>M1</t>
  </si>
  <si>
    <t>mes</t>
  </si>
  <si>
    <t>LOTE 3</t>
  </si>
  <si>
    <t>Suministro integral  una (1) carretillas 4,5 toneladas</t>
  </si>
  <si>
    <t>Mantenimiento integral  una (1) carretillas 4,5 toneladas</t>
  </si>
  <si>
    <t>% Beneficio Industrial</t>
  </si>
  <si>
    <t>% Gastos Generales</t>
  </si>
  <si>
    <t xml:space="preserve">% Beneficio Industrial </t>
  </si>
  <si>
    <r>
      <t>% Beneficio Industrial</t>
    </r>
    <r>
      <rPr>
        <i/>
        <sz val="11"/>
        <color theme="1"/>
        <rFont val="Calibri"/>
        <family val="2"/>
        <scheme val="minor"/>
      </rPr>
      <t xml:space="preserve"> (A efectos de este excel de oferta, se considera 0% de Gastos generales y beneficio industrial ya que el 9% de gastos generales y el 6% de beneficio industrial correspondientes al desglose del presupuesto de licitación se encuentran incluidos en los precios unitarios).</t>
    </r>
  </si>
  <si>
    <t>% Beneficio Industrial ofertado</t>
  </si>
  <si>
    <t>% Gastos Generales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</si>
</sst>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4" fontId="2" fillId="3" borderId="0" xfId="0" applyNumberFormat="1" applyFont="1" applyFill="1" applyProtection="1">
      <protection locked="0"/>
    </xf>
    <xf numFmtId="0" fontId="1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3" fillId="4" borderId="8" xfId="0" applyNumberFormat="1" applyFont="1" applyFill="1" applyBorder="1"/>
    <xf numFmtId="3" fontId="2" fillId="0" borderId="3" xfId="0" applyNumberFormat="1" applyFont="1" applyBorder="1"/>
    <xf numFmtId="4" fontId="2" fillId="5" borderId="3" xfId="0" applyNumberFormat="1" applyFont="1" applyFill="1" applyBorder="1"/>
    <xf numFmtId="10" fontId="2" fillId="0" borderId="4" xfId="0" quotePrefix="1" applyNumberFormat="1" applyFont="1" applyBorder="1"/>
    <xf numFmtId="49" fontId="2" fillId="4" borderId="2" xfId="0" applyNumberFormat="1" applyFont="1" applyFill="1" applyBorder="1"/>
    <xf numFmtId="4" fontId="2" fillId="5" borderId="2" xfId="0" applyNumberFormat="1" applyFont="1" applyFill="1" applyBorder="1"/>
    <xf numFmtId="49" fontId="3" fillId="4" borderId="5" xfId="0" applyNumberFormat="1" applyFont="1" applyFill="1" applyBorder="1"/>
    <xf numFmtId="9" fontId="2" fillId="0" borderId="4" xfId="0" quotePrefix="1" applyNumberFormat="1" applyFont="1" applyBorder="1"/>
    <xf numFmtId="4" fontId="3" fillId="4" borderId="5" xfId="0" applyNumberFormat="1" applyFont="1" applyFill="1" applyBorder="1"/>
    <xf numFmtId="9" fontId="2" fillId="5" borderId="4" xfId="0" quotePrefix="1" applyNumberFormat="1" applyFont="1" applyFill="1" applyBorder="1"/>
    <xf numFmtId="4" fontId="3" fillId="5" borderId="2" xfId="0" applyNumberFormat="1" applyFont="1" applyFill="1" applyBorder="1"/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49" fontId="2" fillId="0" borderId="0" xfId="0" applyNumberFormat="1" applyFont="1"/>
    <xf numFmtId="4" fontId="2" fillId="0" borderId="0" xfId="0" applyNumberFormat="1" applyFont="1"/>
    <xf numFmtId="1" fontId="2" fillId="0" borderId="0" xfId="0" applyNumberFormat="1" applyFont="1"/>
    <xf numFmtId="4" fontId="0" fillId="4" borderId="0" xfId="0" applyNumberFormat="1" applyFill="1"/>
    <xf numFmtId="4" fontId="2" fillId="3" borderId="0" xfId="0" applyNumberFormat="1" applyFont="1" applyFill="1"/>
    <xf numFmtId="4" fontId="2" fillId="4" borderId="0" xfId="0" applyNumberFormat="1" applyFont="1" applyFill="1"/>
    <xf numFmtId="0" fontId="4" fillId="0" borderId="0" xfId="0" applyFont="1"/>
    <xf numFmtId="49" fontId="3" fillId="4" borderId="1" xfId="0" applyNumberFormat="1" applyFont="1" applyFill="1" applyBorder="1" applyAlignment="1">
      <alignment wrapText="1"/>
    </xf>
    <xf numFmtId="10" fontId="2" fillId="6" borderId="4" xfId="0" quotePrefix="1" applyNumberFormat="1" applyFont="1" applyFill="1" applyBorder="1"/>
    <xf numFmtId="0" fontId="1" fillId="2" borderId="1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6" xfId="0" applyNumberFormat="1" applyFont="1" applyFill="1" applyBorder="1" applyAlignment="1">
      <alignment horizontal="left" wrapText="1"/>
    </xf>
    <xf numFmtId="49" fontId="3" fillId="4" borderId="7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3" fillId="4" borderId="6" xfId="0" applyNumberFormat="1" applyFont="1" applyFill="1" applyBorder="1" applyAlignment="1">
      <alignment horizontal="left"/>
    </xf>
    <xf numFmtId="49" fontId="3" fillId="4" borderId="7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9" fontId="1" fillId="4" borderId="6" xfId="0" applyNumberFormat="1" applyFont="1" applyFill="1" applyBorder="1" applyAlignment="1">
      <alignment horizontal="left"/>
    </xf>
    <xf numFmtId="49" fontId="1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F43E2C7F-19E7-4422-9BBA-5B347654C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EFAC4651-4CB1-4CD8-A75B-0C683778DC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170631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D2D19D0-E638-4040-AD12-F5EE8D14D2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ADD4C51B-EB96-408E-A974-2847EF84DE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4</xdr:row>
      <xdr:rowOff>56331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66E8B7FB-446D-445F-A5D4-E8D5402CB6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52296" y="60960"/>
          <a:ext cx="1112520" cy="747846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4</xdr:row>
      <xdr:rowOff>56331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604BE80E-C063-4A4E-AC76-2AF288CCF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74784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645EB-5860-4F2C-AE99-DBA23DAF9397}">
  <dimension ref="A1:I17"/>
  <sheetViews>
    <sheetView tabSelected="1" workbookViewId="0">
      <selection activeCell="H14" sqref="H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3.88671875" customWidth="1"/>
    <col min="4" max="4" width="18.6640625" customWidth="1"/>
    <col min="5" max="5" width="30.554687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3</v>
      </c>
    </row>
    <row r="3" spans="1:9" ht="15.75" customHeight="1" thickBot="1" x14ac:dyDescent="0.35">
      <c r="A3" s="31" t="s">
        <v>3</v>
      </c>
      <c r="B3" s="32"/>
      <c r="C3" s="33"/>
      <c r="D3" s="8">
        <f>CERTO_I!D3+CERTO_G!D3</f>
        <v>73600</v>
      </c>
      <c r="E3" s="31" t="s">
        <v>4</v>
      </c>
      <c r="F3" s="32"/>
      <c r="G3" s="33"/>
      <c r="H3" s="8">
        <f>CERTO_I!H3+CERTO_G!H3</f>
        <v>0</v>
      </c>
    </row>
    <row r="4" spans="1:9" ht="144.6" thickBot="1" x14ac:dyDescent="0.35">
      <c r="A4" s="27" t="s">
        <v>46</v>
      </c>
      <c r="B4" s="9">
        <v>0</v>
      </c>
      <c r="C4" s="10" t="s">
        <v>5</v>
      </c>
      <c r="D4" s="8">
        <f>CERTO_I!D4+CERTO_G!D4</f>
        <v>0</v>
      </c>
      <c r="E4" s="27" t="s">
        <v>43</v>
      </c>
      <c r="F4" s="28">
        <v>0</v>
      </c>
      <c r="G4" s="10" t="s">
        <v>5</v>
      </c>
      <c r="H4" s="8">
        <f>CERTO_I!H4+CERTO_G!H4</f>
        <v>0</v>
      </c>
    </row>
    <row r="5" spans="1:9" ht="15" thickBot="1" x14ac:dyDescent="0.35">
      <c r="A5" s="27" t="s">
        <v>44</v>
      </c>
      <c r="B5" s="9">
        <v>0</v>
      </c>
      <c r="C5" s="10" t="s">
        <v>6</v>
      </c>
      <c r="D5" s="8">
        <f>CERTO_I!D5+CERTO_G!D5</f>
        <v>0</v>
      </c>
      <c r="E5" s="27" t="s">
        <v>44</v>
      </c>
      <c r="F5" s="28">
        <v>0</v>
      </c>
      <c r="G5" s="10" t="s">
        <v>6</v>
      </c>
      <c r="H5" s="8">
        <f>CERTO_I!H5+CERTO_G!H5</f>
        <v>0</v>
      </c>
    </row>
    <row r="6" spans="1:9" ht="15" thickBot="1" x14ac:dyDescent="0.35">
      <c r="A6" s="34" t="s">
        <v>7</v>
      </c>
      <c r="B6" s="35"/>
      <c r="C6" s="36"/>
      <c r="D6" s="8">
        <f>CERTO_I!D6+CERTO_G!D6</f>
        <v>73600</v>
      </c>
      <c r="E6" s="34" t="s">
        <v>8</v>
      </c>
      <c r="F6" s="35"/>
      <c r="G6" s="36"/>
      <c r="H6" s="8">
        <f>CERTO_I!H6+CERTO_G!H6</f>
        <v>0</v>
      </c>
    </row>
    <row r="7" spans="1:9" ht="15" thickBot="1" x14ac:dyDescent="0.35">
      <c r="A7" s="12" t="s">
        <v>9</v>
      </c>
      <c r="B7" s="13">
        <v>0.21</v>
      </c>
      <c r="C7" s="10" t="s">
        <v>10</v>
      </c>
      <c r="D7" s="8">
        <f>CERTO_I!D7+CERTO_G!D7</f>
        <v>15456</v>
      </c>
      <c r="E7" s="14" t="s">
        <v>9</v>
      </c>
      <c r="F7" s="15">
        <f>B7</f>
        <v>0.21</v>
      </c>
      <c r="G7" s="10" t="s">
        <v>10</v>
      </c>
      <c r="H7" s="8">
        <f>CERTO_I!H7+CERTO_G!H7</f>
        <v>0</v>
      </c>
    </row>
    <row r="8" spans="1:9" ht="15" thickBot="1" x14ac:dyDescent="0.35">
      <c r="A8" s="37" t="s">
        <v>11</v>
      </c>
      <c r="B8" s="38"/>
      <c r="C8" s="39"/>
      <c r="D8" s="16">
        <f>CERTO_I!D8+CERTO_G!D8</f>
        <v>89056</v>
      </c>
      <c r="E8" s="37" t="s">
        <v>12</v>
      </c>
      <c r="F8" s="38"/>
      <c r="G8" s="39"/>
      <c r="H8" s="16">
        <f>CERTO_I!H8+CERTO_G!H8</f>
        <v>0</v>
      </c>
    </row>
    <row r="9" spans="1:9" ht="15" thickBot="1" x14ac:dyDescent="0.35"/>
    <row r="10" spans="1:9" ht="15" thickBot="1" x14ac:dyDescent="0.35">
      <c r="A10" s="17"/>
      <c r="F10" s="29" t="s">
        <v>13</v>
      </c>
      <c r="G10" s="30"/>
      <c r="H10" s="29" t="s">
        <v>14</v>
      </c>
      <c r="I10" s="30"/>
    </row>
    <row r="11" spans="1:9" x14ac:dyDescent="0.3">
      <c r="A11" s="18" t="s">
        <v>15</v>
      </c>
      <c r="B11" s="18" t="s">
        <v>16</v>
      </c>
      <c r="C11" s="18" t="s">
        <v>17</v>
      </c>
      <c r="D11" s="18" t="s">
        <v>18</v>
      </c>
      <c r="E11" s="19" t="s">
        <v>19</v>
      </c>
      <c r="F11" s="19" t="s">
        <v>20</v>
      </c>
      <c r="G11" s="18" t="s">
        <v>21</v>
      </c>
      <c r="H11" s="18" t="s">
        <v>22</v>
      </c>
      <c r="I11" s="18" t="s">
        <v>23</v>
      </c>
    </row>
    <row r="12" spans="1:9" x14ac:dyDescent="0.3">
      <c r="A12" s="20" t="s">
        <v>28</v>
      </c>
      <c r="B12" s="20" t="s">
        <v>29</v>
      </c>
      <c r="C12" s="20" t="s">
        <v>30</v>
      </c>
      <c r="D12" s="20"/>
      <c r="E12" s="21"/>
      <c r="F12" s="21"/>
      <c r="G12" s="20"/>
      <c r="H12" s="21"/>
      <c r="I12" s="21"/>
    </row>
    <row r="13" spans="1:9" x14ac:dyDescent="0.3">
      <c r="A13" s="20" t="s">
        <v>31</v>
      </c>
      <c r="B13" s="20" t="s">
        <v>40</v>
      </c>
      <c r="C13" s="20" t="s">
        <v>41</v>
      </c>
      <c r="D13" s="20"/>
      <c r="E13" s="21"/>
      <c r="F13" s="21"/>
      <c r="G13" s="20"/>
      <c r="H13" s="21"/>
      <c r="I13" s="21"/>
    </row>
    <row r="14" spans="1:9" x14ac:dyDescent="0.3">
      <c r="A14" s="20"/>
      <c r="B14" s="20" t="s">
        <v>32</v>
      </c>
      <c r="C14" t="s">
        <v>27</v>
      </c>
      <c r="D14" s="22" t="s">
        <v>33</v>
      </c>
      <c r="E14" s="21">
        <v>1</v>
      </c>
      <c r="F14" s="21">
        <v>70000</v>
      </c>
      <c r="G14" s="23">
        <f>ROUND(E14*F14,2)</f>
        <v>70000</v>
      </c>
      <c r="H14" s="2"/>
      <c r="I14" s="25">
        <f t="shared" ref="I14" si="0">ROUND(E14*H14,2)</f>
        <v>0</v>
      </c>
    </row>
    <row r="15" spans="1:9" x14ac:dyDescent="0.3">
      <c r="A15" s="20" t="s">
        <v>34</v>
      </c>
      <c r="B15" s="20" t="s">
        <v>35</v>
      </c>
      <c r="C15" s="20" t="s">
        <v>36</v>
      </c>
      <c r="D15" s="20"/>
      <c r="E15" s="21"/>
      <c r="F15" s="21"/>
      <c r="G15" s="20"/>
      <c r="H15" s="21"/>
      <c r="I15" s="21"/>
    </row>
    <row r="16" spans="1:9" x14ac:dyDescent="0.3">
      <c r="A16" s="20" t="s">
        <v>37</v>
      </c>
      <c r="B16" s="20" t="s">
        <v>40</v>
      </c>
      <c r="C16" s="20" t="s">
        <v>42</v>
      </c>
      <c r="D16" s="20"/>
      <c r="E16" s="21"/>
      <c r="F16" s="21"/>
      <c r="G16" s="20"/>
      <c r="H16" s="21"/>
      <c r="I16" s="21"/>
    </row>
    <row r="17" spans="1:9" x14ac:dyDescent="0.3">
      <c r="A17" s="20"/>
      <c r="B17" s="20" t="s">
        <v>38</v>
      </c>
      <c r="C17" s="26" t="s">
        <v>26</v>
      </c>
      <c r="D17" s="22" t="s">
        <v>39</v>
      </c>
      <c r="E17" s="21">
        <v>36</v>
      </c>
      <c r="F17" s="21">
        <v>100</v>
      </c>
      <c r="G17" s="23">
        <f t="shared" ref="G17" si="1">ROUND(E17*F17,2)</f>
        <v>3600</v>
      </c>
      <c r="H17" s="2"/>
      <c r="I17" s="25">
        <f t="shared" ref="I17" si="2">ROUND(E17*H17,2)</f>
        <v>0</v>
      </c>
    </row>
  </sheetData>
  <sheetProtection algorithmName="SHA-512" hashValue="1zR5l52V8Yoa0H5gTP5hkIskHcYZexb4BwMEya9kG/7cFwl2d7O57Wk1pAQGXaiHtZrIN+vsI7Vg8wZ3Y+2CGw==" saltValue="MR1rWr0DV4bUWSrOm2vfZ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1">
    <dataValidation type="custom" allowBlank="1" showInputMessage="1" showErrorMessage="1" error="El &quot;Precio Un ofertante&quot; no puede superar el &quot;Precio Un Licitación&quot;." sqref="H14 H17" xr:uid="{EABEBDFF-1F4A-4872-A3CE-231FE10D3055}">
      <formula1>H14&lt;=F14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22707-A8BA-4E22-B286-91F1CA6DA78A}">
  <dimension ref="A1:I14"/>
  <sheetViews>
    <sheetView workbookViewId="0">
      <selection activeCell="E6" sqref="E6:G6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4.88671875" customWidth="1"/>
    <col min="4" max="4" width="18.6640625" customWidth="1"/>
    <col min="5" max="5" width="32.10937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3</v>
      </c>
    </row>
    <row r="3" spans="1:9" ht="15.75" customHeight="1" thickBot="1" x14ac:dyDescent="0.35">
      <c r="A3" s="31" t="s">
        <v>3</v>
      </c>
      <c r="B3" s="32"/>
      <c r="C3" s="33"/>
      <c r="D3" s="8">
        <f>SUM(G:G)</f>
        <v>70000</v>
      </c>
      <c r="E3" s="31" t="s">
        <v>4</v>
      </c>
      <c r="F3" s="32"/>
      <c r="G3" s="33"/>
      <c r="H3" s="8">
        <f>SUM(I:I)</f>
        <v>0</v>
      </c>
    </row>
    <row r="4" spans="1:9" ht="15" thickBot="1" x14ac:dyDescent="0.35">
      <c r="A4" s="27" t="s">
        <v>45</v>
      </c>
      <c r="B4" s="9">
        <v>0</v>
      </c>
      <c r="C4" s="10" t="s">
        <v>5</v>
      </c>
      <c r="D4" s="11">
        <f>ROUND($D$3*B4,2)</f>
        <v>0</v>
      </c>
      <c r="E4" s="27" t="s">
        <v>47</v>
      </c>
      <c r="F4" s="28">
        <v>0</v>
      </c>
      <c r="G4" s="10" t="s">
        <v>5</v>
      </c>
      <c r="H4" s="11">
        <f>ROUND($H$3*F4,2)</f>
        <v>0</v>
      </c>
    </row>
    <row r="5" spans="1:9" ht="15" thickBot="1" x14ac:dyDescent="0.35">
      <c r="A5" s="27" t="s">
        <v>44</v>
      </c>
      <c r="B5" s="9">
        <v>0</v>
      </c>
      <c r="C5" s="10" t="s">
        <v>6</v>
      </c>
      <c r="D5" s="11">
        <f>ROUND($D$3*B5,2)</f>
        <v>0</v>
      </c>
      <c r="E5" s="27" t="s">
        <v>48</v>
      </c>
      <c r="F5" s="28">
        <v>0</v>
      </c>
      <c r="G5" s="10" t="s">
        <v>6</v>
      </c>
      <c r="H5" s="11">
        <f>ROUND($H$3*F5,2)</f>
        <v>0</v>
      </c>
    </row>
    <row r="6" spans="1:9" ht="15" thickBot="1" x14ac:dyDescent="0.35">
      <c r="A6" s="34" t="s">
        <v>7</v>
      </c>
      <c r="B6" s="35"/>
      <c r="C6" s="36"/>
      <c r="D6" s="11">
        <f>SUM(D3,D4,D5)</f>
        <v>70000</v>
      </c>
      <c r="E6" s="34" t="s">
        <v>8</v>
      </c>
      <c r="F6" s="35"/>
      <c r="G6" s="36"/>
      <c r="H6" s="11">
        <f>SUM(H3,H4,H5)</f>
        <v>0</v>
      </c>
    </row>
    <row r="7" spans="1:9" ht="15" thickBot="1" x14ac:dyDescent="0.35">
      <c r="A7" s="12" t="s">
        <v>9</v>
      </c>
      <c r="B7" s="13">
        <v>0.21</v>
      </c>
      <c r="C7" s="10" t="s">
        <v>10</v>
      </c>
      <c r="D7" s="11">
        <f>ROUND($D$6*B7,2)</f>
        <v>14700</v>
      </c>
      <c r="E7" s="14" t="s">
        <v>9</v>
      </c>
      <c r="F7" s="15">
        <f>B7</f>
        <v>0.21</v>
      </c>
      <c r="G7" s="10" t="s">
        <v>10</v>
      </c>
      <c r="H7" s="11">
        <f>ROUND($H$6*F7,2)</f>
        <v>0</v>
      </c>
    </row>
    <row r="8" spans="1:9" ht="15" thickBot="1" x14ac:dyDescent="0.35">
      <c r="A8" s="37" t="s">
        <v>11</v>
      </c>
      <c r="B8" s="38"/>
      <c r="C8" s="39"/>
      <c r="D8" s="16">
        <f>SUM(D6:D7)</f>
        <v>84700</v>
      </c>
      <c r="E8" s="37" t="s">
        <v>12</v>
      </c>
      <c r="F8" s="38"/>
      <c r="G8" s="39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29" t="s">
        <v>13</v>
      </c>
      <c r="G10" s="30"/>
      <c r="H10" s="29" t="s">
        <v>14</v>
      </c>
      <c r="I10" s="30"/>
    </row>
    <row r="11" spans="1:9" x14ac:dyDescent="0.3">
      <c r="A11" s="18" t="s">
        <v>15</v>
      </c>
      <c r="B11" s="18" t="s">
        <v>16</v>
      </c>
      <c r="C11" s="18" t="s">
        <v>17</v>
      </c>
      <c r="D11" s="18" t="s">
        <v>18</v>
      </c>
      <c r="E11" s="19" t="s">
        <v>19</v>
      </c>
      <c r="F11" s="19" t="s">
        <v>20</v>
      </c>
      <c r="G11" s="18" t="s">
        <v>21</v>
      </c>
      <c r="H11" s="18" t="s">
        <v>22</v>
      </c>
      <c r="I11" s="18" t="s">
        <v>23</v>
      </c>
    </row>
    <row r="12" spans="1:9" x14ac:dyDescent="0.3">
      <c r="A12" s="20" t="s">
        <v>28</v>
      </c>
      <c r="B12" s="20" t="s">
        <v>29</v>
      </c>
      <c r="C12" s="20" t="s">
        <v>30</v>
      </c>
      <c r="D12" s="20"/>
      <c r="E12" s="21"/>
      <c r="F12" s="21"/>
      <c r="G12" s="20"/>
      <c r="H12" s="21"/>
      <c r="I12" s="21"/>
    </row>
    <row r="13" spans="1:9" x14ac:dyDescent="0.3">
      <c r="A13" s="20" t="s">
        <v>31</v>
      </c>
      <c r="B13" s="20" t="s">
        <v>40</v>
      </c>
      <c r="C13" s="20" t="s">
        <v>41</v>
      </c>
      <c r="D13" s="20"/>
      <c r="E13" s="21"/>
      <c r="F13" s="21"/>
      <c r="G13" s="20"/>
      <c r="H13" s="21"/>
      <c r="I13" s="21"/>
    </row>
    <row r="14" spans="1:9" x14ac:dyDescent="0.3">
      <c r="A14" s="20"/>
      <c r="B14" s="20" t="s">
        <v>32</v>
      </c>
      <c r="C14" s="20" t="s">
        <v>27</v>
      </c>
      <c r="D14" s="22" t="s">
        <v>33</v>
      </c>
      <c r="E14" s="21">
        <v>1</v>
      </c>
      <c r="F14" s="21">
        <v>70000</v>
      </c>
      <c r="G14" s="23">
        <f t="shared" ref="G14" si="0">ROUND(E14*F14,2)</f>
        <v>70000</v>
      </c>
      <c r="H14" s="24">
        <f>'Oferta Económica'!H14</f>
        <v>0</v>
      </c>
      <c r="I14" s="25">
        <f t="shared" ref="I14" si="1">ROUND(E14*H14,2)</f>
        <v>0</v>
      </c>
    </row>
  </sheetData>
  <sheetProtection algorithmName="SHA-512" hashValue="Hz2AgmKf0luQ8d89sKmRr5xH6NA6juqnsyAGmLifQnFt9Ur0SN1ZuKgMb951S7aKRylyshE8Wd4FB0Ypu53tlQ==" saltValue="toFTB5d8/2OEyortErWIq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disablePrompts="1" count="1">
    <dataValidation type="custom" allowBlank="1" showInputMessage="1" showErrorMessage="1" error="El &quot;Precio Un ofertante&quot; no puede superar el &quot;Precio Un Licitación&quot;." sqref="H14" xr:uid="{02A02E7D-FED1-47C5-8296-C64FA639CDC1}">
      <formula1>H14&lt;=F14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2DA98-E471-4EA2-B952-AAEC288777E5}">
  <dimension ref="A1:I14"/>
  <sheetViews>
    <sheetView workbookViewId="0">
      <selection activeCell="E6" sqref="E6:G6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3.88671875" customWidth="1"/>
    <col min="4" max="4" width="18.6640625" customWidth="1"/>
    <col min="5" max="5" width="31.554687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3</v>
      </c>
    </row>
    <row r="3" spans="1:9" ht="15.75" customHeight="1" thickBot="1" x14ac:dyDescent="0.35">
      <c r="A3" s="31" t="s">
        <v>3</v>
      </c>
      <c r="B3" s="32"/>
      <c r="C3" s="33"/>
      <c r="D3" s="8">
        <f>SUM(G:G)</f>
        <v>3600</v>
      </c>
      <c r="E3" s="31" t="s">
        <v>4</v>
      </c>
      <c r="F3" s="32"/>
      <c r="G3" s="33"/>
      <c r="H3" s="8">
        <f>SUM(I:I)</f>
        <v>0</v>
      </c>
    </row>
    <row r="4" spans="1:9" ht="15" thickBot="1" x14ac:dyDescent="0.35">
      <c r="A4" s="27" t="s">
        <v>43</v>
      </c>
      <c r="B4" s="9">
        <v>0</v>
      </c>
      <c r="C4" s="10" t="s">
        <v>5</v>
      </c>
      <c r="D4" s="11">
        <f>ROUND($D$3*B4,2)</f>
        <v>0</v>
      </c>
      <c r="E4" s="27" t="s">
        <v>47</v>
      </c>
      <c r="F4" s="28">
        <v>0</v>
      </c>
      <c r="G4" s="10" t="s">
        <v>5</v>
      </c>
      <c r="H4" s="11">
        <f>ROUND($H$3*F4,2)</f>
        <v>0</v>
      </c>
    </row>
    <row r="5" spans="1:9" ht="15" thickBot="1" x14ac:dyDescent="0.35">
      <c r="A5" s="27" t="s">
        <v>44</v>
      </c>
      <c r="B5" s="9">
        <v>0</v>
      </c>
      <c r="C5" s="10" t="s">
        <v>6</v>
      </c>
      <c r="D5" s="11">
        <f>ROUND($D$3*B5,2)</f>
        <v>0</v>
      </c>
      <c r="E5" s="27" t="s">
        <v>48</v>
      </c>
      <c r="F5" s="28">
        <v>0</v>
      </c>
      <c r="G5" s="10" t="s">
        <v>6</v>
      </c>
      <c r="H5" s="11">
        <f>ROUND($H$3*F5,2)</f>
        <v>0</v>
      </c>
    </row>
    <row r="6" spans="1:9" ht="15" thickBot="1" x14ac:dyDescent="0.35">
      <c r="A6" s="34" t="s">
        <v>7</v>
      </c>
      <c r="B6" s="35"/>
      <c r="C6" s="36"/>
      <c r="D6" s="11">
        <f>SUM(D3,D4,D5)</f>
        <v>3600</v>
      </c>
      <c r="E6" s="34" t="s">
        <v>8</v>
      </c>
      <c r="F6" s="35"/>
      <c r="G6" s="36"/>
      <c r="H6" s="11">
        <f>SUM(H3,H4,H5)</f>
        <v>0</v>
      </c>
    </row>
    <row r="7" spans="1:9" ht="15" thickBot="1" x14ac:dyDescent="0.35">
      <c r="A7" s="12" t="s">
        <v>9</v>
      </c>
      <c r="B7" s="13">
        <v>0.21</v>
      </c>
      <c r="C7" s="10" t="s">
        <v>10</v>
      </c>
      <c r="D7" s="11">
        <f>ROUND($D$6*B7,2)</f>
        <v>756</v>
      </c>
      <c r="E7" s="14" t="s">
        <v>9</v>
      </c>
      <c r="F7" s="15">
        <f>B7</f>
        <v>0.21</v>
      </c>
      <c r="G7" s="10" t="s">
        <v>10</v>
      </c>
      <c r="H7" s="11">
        <f>ROUND($H$6*F7,2)</f>
        <v>0</v>
      </c>
    </row>
    <row r="8" spans="1:9" ht="15" thickBot="1" x14ac:dyDescent="0.35">
      <c r="A8" s="37" t="s">
        <v>11</v>
      </c>
      <c r="B8" s="38"/>
      <c r="C8" s="39"/>
      <c r="D8" s="16">
        <f>SUM(D6:D7)</f>
        <v>4356</v>
      </c>
      <c r="E8" s="37" t="s">
        <v>12</v>
      </c>
      <c r="F8" s="38"/>
      <c r="G8" s="39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29" t="s">
        <v>13</v>
      </c>
      <c r="G10" s="30"/>
      <c r="H10" s="29" t="s">
        <v>14</v>
      </c>
      <c r="I10" s="30"/>
    </row>
    <row r="11" spans="1:9" x14ac:dyDescent="0.3">
      <c r="A11" s="18" t="s">
        <v>15</v>
      </c>
      <c r="B11" s="18" t="s">
        <v>16</v>
      </c>
      <c r="C11" s="18" t="s">
        <v>17</v>
      </c>
      <c r="D11" s="18" t="s">
        <v>18</v>
      </c>
      <c r="E11" s="19" t="s">
        <v>19</v>
      </c>
      <c r="F11" s="19" t="s">
        <v>20</v>
      </c>
      <c r="G11" s="18" t="s">
        <v>21</v>
      </c>
      <c r="H11" s="18" t="s">
        <v>22</v>
      </c>
      <c r="I11" s="18" t="s">
        <v>23</v>
      </c>
    </row>
    <row r="12" spans="1:9" x14ac:dyDescent="0.3">
      <c r="A12" s="20" t="s">
        <v>34</v>
      </c>
      <c r="B12" s="20" t="s">
        <v>35</v>
      </c>
      <c r="C12" s="20" t="s">
        <v>36</v>
      </c>
      <c r="D12" s="20"/>
      <c r="E12" s="21"/>
      <c r="F12" s="21"/>
      <c r="G12" s="20"/>
      <c r="H12" s="21"/>
      <c r="I12" s="21"/>
    </row>
    <row r="13" spans="1:9" x14ac:dyDescent="0.3">
      <c r="A13" s="20" t="s">
        <v>37</v>
      </c>
      <c r="B13" s="20" t="s">
        <v>40</v>
      </c>
      <c r="C13" s="20" t="s">
        <v>42</v>
      </c>
      <c r="D13" s="20"/>
      <c r="E13" s="21"/>
      <c r="F13" s="21"/>
      <c r="G13" s="20"/>
      <c r="H13" s="21"/>
      <c r="I13" s="21"/>
    </row>
    <row r="14" spans="1:9" x14ac:dyDescent="0.3">
      <c r="A14" s="20"/>
      <c r="B14" s="20" t="s">
        <v>38</v>
      </c>
      <c r="C14" s="20" t="s">
        <v>26</v>
      </c>
      <c r="D14" s="22" t="s">
        <v>39</v>
      </c>
      <c r="E14" s="21">
        <v>36</v>
      </c>
      <c r="F14" s="21">
        <v>100</v>
      </c>
      <c r="G14" s="23">
        <f t="shared" ref="G14" si="0">ROUND(E14*F14,2)</f>
        <v>3600</v>
      </c>
      <c r="H14" s="24">
        <f>'Oferta Económica'!H17</f>
        <v>0</v>
      </c>
      <c r="I14" s="25">
        <f t="shared" ref="I14" si="1">ROUND(E14*H14,2)</f>
        <v>0</v>
      </c>
    </row>
  </sheetData>
  <sheetProtection algorithmName="SHA-512" hashValue="nDhoaxJOeuBHrd9chlpVwd1Wmy/lAnhnE+6j1sHMmVv1O5G8bk0ibWeA0PwTodksdvccEbDGhoIKyslFNOuh+Q==" saltValue="sicplBqDfLI8i234jBQnJ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disablePrompts="1" count="1">
    <dataValidation type="custom" allowBlank="1" showInputMessage="1" showErrorMessage="1" error="El &quot;Precio Un ofertante&quot; no puede superar el &quot;Precio Un Licitación&quot;." sqref="H14" xr:uid="{23DB2547-9C81-40C8-B5DC-05FF3010E0E4}">
      <formula1>H14&lt;=F14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2"/>
  <sheetViews>
    <sheetView workbookViewId="0">
      <selection activeCell="A3" sqref="A3:XFD4"/>
    </sheetView>
  </sheetViews>
  <sheetFormatPr baseColWidth="10" defaultColWidth="11.44140625" defaultRowHeight="14.4" x14ac:dyDescent="0.3"/>
  <cols>
    <col min="2" max="2" width="67.6640625" customWidth="1"/>
  </cols>
  <sheetData>
    <row r="1" spans="1:2" x14ac:dyDescent="0.3">
      <c r="A1" s="2"/>
      <c r="B1" s="1" t="s">
        <v>24</v>
      </c>
    </row>
    <row r="2" spans="1:2" x14ac:dyDescent="0.3">
      <c r="B2" s="1" t="s">
        <v>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Económica</vt:lpstr>
      <vt:lpstr>CERTO_I</vt:lpstr>
      <vt:lpstr>CERTO_G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2024-12-13T10:46:47Z</dcterms:created>
  <dcterms:modified xsi:type="dcterms:W3CDTF">2025-03-28T10:52:47Z</dcterms:modified>
  <cp:category/>
  <cp:contentStatus/>
</cp:coreProperties>
</file>